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xtCloud\Image Share\Информатика\ПЗ23_Задание_Личные_и_командные_соревнования\"/>
    </mc:Choice>
  </mc:AlternateContent>
  <xr:revisionPtr revIDLastSave="0" documentId="8_{EC2BE676-54D0-420F-8F03-2B925D11E208}" xr6:coauthVersionLast="47" xr6:coauthVersionMax="47" xr10:uidLastSave="{00000000-0000-0000-0000-000000000000}"/>
  <bookViews>
    <workbookView xWindow="-120" yWindow="-120" windowWidth="29040" windowHeight="15840" xr2:uid="{86DF9BA2-259B-45A1-BB35-B83EA234323E}"/>
  </bookViews>
  <sheets>
    <sheet name="Соревнования" sheetId="1" r:id="rId1"/>
    <sheet name="Таблица" sheetId="2" r:id="rId2"/>
    <sheet name="Сортировка по бегу" sheetId="3" r:id="rId3"/>
    <sheet name="Результаты команды 1" sheetId="4" r:id="rId4"/>
    <sheet name="Результаты команды 2" sheetId="5" r:id="rId5"/>
    <sheet name="Результаты команды 3" sheetId="6" r:id="rId6"/>
    <sheet name="3ое силь-их спорт-нов по бегу" sheetId="7" r:id="rId7"/>
    <sheet name="подведение итогов" sheetId="8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8" l="1"/>
  <c r="C20" i="8"/>
  <c r="E20" i="8"/>
  <c r="E25" i="8"/>
  <c r="D25" i="8"/>
  <c r="D26" i="8" s="1"/>
  <c r="C25" i="8"/>
  <c r="E24" i="8"/>
  <c r="F24" i="8" s="1"/>
  <c r="D24" i="8"/>
  <c r="C24" i="8"/>
  <c r="E23" i="8"/>
  <c r="E26" i="8" s="1"/>
  <c r="D23" i="8"/>
  <c r="C23" i="8"/>
  <c r="C26" i="8" s="1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25" i="7"/>
  <c r="D25" i="7"/>
  <c r="F25" i="7" s="1"/>
  <c r="C25" i="7"/>
  <c r="E24" i="7"/>
  <c r="D24" i="7"/>
  <c r="F24" i="7" s="1"/>
  <c r="C24" i="7"/>
  <c r="E23" i="7"/>
  <c r="D23" i="7"/>
  <c r="C23" i="7"/>
  <c r="E9" i="7"/>
  <c r="E12" i="7"/>
  <c r="E18" i="7"/>
  <c r="E17" i="7"/>
  <c r="E19" i="7"/>
  <c r="E8" i="7"/>
  <c r="E13" i="7"/>
  <c r="E10" i="7"/>
  <c r="E16" i="7"/>
  <c r="E15" i="7"/>
  <c r="E7" i="7"/>
  <c r="E11" i="7"/>
  <c r="E6" i="7"/>
  <c r="E5" i="7"/>
  <c r="E14" i="7"/>
  <c r="E4" i="7"/>
  <c r="E25" i="6"/>
  <c r="D25" i="6"/>
  <c r="C25" i="6"/>
  <c r="E24" i="6"/>
  <c r="D24" i="6"/>
  <c r="F24" i="6" s="1"/>
  <c r="C24" i="6"/>
  <c r="E23" i="6"/>
  <c r="E26" i="6" s="1"/>
  <c r="D23" i="6"/>
  <c r="C23" i="6"/>
  <c r="E15" i="6"/>
  <c r="E16" i="6"/>
  <c r="E18" i="6"/>
  <c r="E17" i="6"/>
  <c r="E19" i="6"/>
  <c r="E14" i="6"/>
  <c r="E13" i="6"/>
  <c r="E12" i="6"/>
  <c r="E11" i="6"/>
  <c r="E10" i="6"/>
  <c r="E9" i="6"/>
  <c r="E8" i="6"/>
  <c r="E7" i="6"/>
  <c r="E6" i="6"/>
  <c r="E5" i="6"/>
  <c r="E4" i="6"/>
  <c r="E25" i="5"/>
  <c r="D25" i="5"/>
  <c r="F25" i="5" s="1"/>
  <c r="C25" i="5"/>
  <c r="E24" i="5"/>
  <c r="D24" i="5"/>
  <c r="C24" i="5"/>
  <c r="E23" i="5"/>
  <c r="E26" i="5" s="1"/>
  <c r="D23" i="5"/>
  <c r="C23" i="5"/>
  <c r="E19" i="5"/>
  <c r="E18" i="5"/>
  <c r="E17" i="5"/>
  <c r="E16" i="5"/>
  <c r="E15" i="5"/>
  <c r="E10" i="5"/>
  <c r="E12" i="5"/>
  <c r="E11" i="5"/>
  <c r="E14" i="5"/>
  <c r="E13" i="5"/>
  <c r="E9" i="5"/>
  <c r="E8" i="5"/>
  <c r="E7" i="5"/>
  <c r="E6" i="5"/>
  <c r="E5" i="5"/>
  <c r="E4" i="5"/>
  <c r="E25" i="4"/>
  <c r="D25" i="4"/>
  <c r="F25" i="4" s="1"/>
  <c r="C25" i="4"/>
  <c r="E24" i="4"/>
  <c r="D24" i="4"/>
  <c r="F24" i="4" s="1"/>
  <c r="C24" i="4"/>
  <c r="E23" i="4"/>
  <c r="D23" i="4"/>
  <c r="C23" i="4"/>
  <c r="E19" i="4"/>
  <c r="E18" i="4"/>
  <c r="E17" i="4"/>
  <c r="E16" i="4"/>
  <c r="E15" i="4"/>
  <c r="E14" i="4"/>
  <c r="E13" i="4"/>
  <c r="E12" i="4"/>
  <c r="E11" i="4"/>
  <c r="E10" i="4"/>
  <c r="E9" i="4"/>
  <c r="E7" i="4"/>
  <c r="E6" i="4"/>
  <c r="E5" i="4"/>
  <c r="E8" i="4"/>
  <c r="E4" i="4"/>
  <c r="E25" i="3"/>
  <c r="D25" i="3"/>
  <c r="C25" i="3"/>
  <c r="E24" i="3"/>
  <c r="D24" i="3"/>
  <c r="F24" i="3" s="1"/>
  <c r="C24" i="3"/>
  <c r="E23" i="3"/>
  <c r="D23" i="3"/>
  <c r="C23" i="3"/>
  <c r="E9" i="3"/>
  <c r="E12" i="3"/>
  <c r="E18" i="3"/>
  <c r="E17" i="3"/>
  <c r="E19" i="3"/>
  <c r="E8" i="3"/>
  <c r="E13" i="3"/>
  <c r="E10" i="3"/>
  <c r="E16" i="3"/>
  <c r="E15" i="3"/>
  <c r="E7" i="3"/>
  <c r="E11" i="3"/>
  <c r="E6" i="3"/>
  <c r="E5" i="3"/>
  <c r="E14" i="3"/>
  <c r="E4" i="3"/>
  <c r="F25" i="2"/>
  <c r="E25" i="2"/>
  <c r="D25" i="2"/>
  <c r="C25" i="2"/>
  <c r="E24" i="2"/>
  <c r="D24" i="2"/>
  <c r="F24" i="2" s="1"/>
  <c r="C24" i="2"/>
  <c r="E23" i="2"/>
  <c r="E26" i="2" s="1"/>
  <c r="D23" i="2"/>
  <c r="D26" i="2" s="1"/>
  <c r="C23" i="2"/>
  <c r="C26" i="2" s="1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26" i="1"/>
  <c r="D26" i="1"/>
  <c r="F26" i="1"/>
  <c r="C26" i="1"/>
  <c r="G25" i="1"/>
  <c r="G24" i="1"/>
  <c r="G23" i="1"/>
  <c r="F24" i="1"/>
  <c r="F25" i="1"/>
  <c r="F23" i="1"/>
  <c r="E25" i="1"/>
  <c r="E24" i="1"/>
  <c r="E23" i="1"/>
  <c r="D25" i="1"/>
  <c r="D24" i="1"/>
  <c r="D2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4" i="1"/>
  <c r="C25" i="1"/>
  <c r="C24" i="1"/>
  <c r="C23" i="1"/>
  <c r="F23" i="8" l="1"/>
  <c r="F25" i="8"/>
  <c r="G25" i="8" s="1"/>
  <c r="C26" i="7"/>
  <c r="E26" i="7"/>
  <c r="D26" i="7"/>
  <c r="F25" i="6"/>
  <c r="D26" i="6"/>
  <c r="C26" i="6"/>
  <c r="F24" i="5"/>
  <c r="C26" i="5"/>
  <c r="D26" i="5"/>
  <c r="C26" i="4"/>
  <c r="D26" i="4"/>
  <c r="E26" i="4"/>
  <c r="F23" i="7"/>
  <c r="G24" i="7" s="1"/>
  <c r="F23" i="6"/>
  <c r="F23" i="5"/>
  <c r="F23" i="4"/>
  <c r="G25" i="4" s="1"/>
  <c r="E26" i="3"/>
  <c r="C26" i="3"/>
  <c r="D26" i="3"/>
  <c r="F25" i="3"/>
  <c r="F23" i="3"/>
  <c r="G25" i="2"/>
  <c r="F23" i="2"/>
  <c r="G24" i="2" s="1"/>
  <c r="F26" i="8" l="1"/>
  <c r="G23" i="8"/>
  <c r="G24" i="8"/>
  <c r="G25" i="6"/>
  <c r="G24" i="6"/>
  <c r="G25" i="5"/>
  <c r="F26" i="7"/>
  <c r="G23" i="7"/>
  <c r="G25" i="7"/>
  <c r="F26" i="6"/>
  <c r="G23" i="6"/>
  <c r="F26" i="5"/>
  <c r="G23" i="5"/>
  <c r="G24" i="5"/>
  <c r="F26" i="4"/>
  <c r="G23" i="4"/>
  <c r="G24" i="4"/>
  <c r="G25" i="3"/>
  <c r="G23" i="3"/>
  <c r="F26" i="3"/>
  <c r="G24" i="3"/>
  <c r="F26" i="2"/>
  <c r="G23" i="2"/>
</calcChain>
</file>

<file path=xl/sharedStrings.xml><?xml version="1.0" encoding="utf-8"?>
<sst xmlns="http://schemas.openxmlformats.org/spreadsheetml/2006/main" count="385" uniqueCount="34">
  <si>
    <t>Участник</t>
  </si>
  <si>
    <t>Команды</t>
  </si>
  <si>
    <t>Время, сек</t>
  </si>
  <si>
    <t>Место в личном зачёте</t>
  </si>
  <si>
    <t>Спортсмен 1</t>
  </si>
  <si>
    <t>Спортсмен 2</t>
  </si>
  <si>
    <t>Спортсмен 3</t>
  </si>
  <si>
    <t>Спортсмен 4</t>
  </si>
  <si>
    <t>Спортсмен 5</t>
  </si>
  <si>
    <t>Спортсмен 6</t>
  </si>
  <si>
    <t>Спортсмен 7</t>
  </si>
  <si>
    <t>Спортсмен 8</t>
  </si>
  <si>
    <t>Спортсмен 9</t>
  </si>
  <si>
    <t>Спортсмен 10</t>
  </si>
  <si>
    <t>Спортсмен 11</t>
  </si>
  <si>
    <t>Спортсмен 12</t>
  </si>
  <si>
    <t>Спортсмен 13</t>
  </si>
  <si>
    <t>команда 1</t>
  </si>
  <si>
    <t>команда 2</t>
  </si>
  <si>
    <t>команда 3</t>
  </si>
  <si>
    <t>Математические и статистические показатели</t>
  </si>
  <si>
    <t>команды</t>
  </si>
  <si>
    <t>количество участников</t>
  </si>
  <si>
    <t>максимальное время, сек</t>
  </si>
  <si>
    <t>минимальное время, сек.</t>
  </si>
  <si>
    <t>Место в командном зачёте</t>
  </si>
  <si>
    <t>Среднее время, сек</t>
  </si>
  <si>
    <t>Итого</t>
  </si>
  <si>
    <t>Спортсмен 14</t>
  </si>
  <si>
    <t>Спортсмен 15</t>
  </si>
  <si>
    <t>Спортсмен 16</t>
  </si>
  <si>
    <t>Протокол соревнований                                                                               Бег на 100 метров среди юношей 17-18 лет,                                                                    личный и командный зачет</t>
  </si>
  <si>
    <t>Итог</t>
  </si>
  <si>
    <t>Протокол соревнований                                                             Бег на 100 метров среди юношей 17-18 лет,                                                                    личный и командный зачет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</si>
</sst>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3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/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3" fillId="3" borderId="3" xfId="0" applyFont="1" applyFill="1" applyBorder="1"/>
    <xf numFmtId="0" fontId="1" fillId="4" borderId="6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5" fillId="0" borderId="7" xfId="0" applyFont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0" fillId="4" borderId="13" xfId="0" applyFill="1" applyBorder="1"/>
    <xf numFmtId="2" fontId="1" fillId="4" borderId="6" xfId="0" applyNumberFormat="1" applyFont="1" applyFill="1" applyBorder="1"/>
    <xf numFmtId="2" fontId="1" fillId="4" borderId="9" xfId="0" applyNumberFormat="1" applyFont="1" applyFill="1" applyBorder="1"/>
    <xf numFmtId="2" fontId="0" fillId="4" borderId="12" xfId="0" applyNumberFormat="1" applyFill="1" applyBorder="1"/>
    <xf numFmtId="2" fontId="0" fillId="2" borderId="3" xfId="0" applyNumberFormat="1" applyFill="1" applyBorder="1"/>
    <xf numFmtId="2" fontId="0" fillId="2" borderId="4" xfId="0" applyNumberFormat="1" applyFill="1" applyBorder="1"/>
    <xf numFmtId="2" fontId="0" fillId="2" borderId="8" xfId="0" applyNumberFormat="1" applyFill="1" applyBorder="1"/>
    <xf numFmtId="0" fontId="1" fillId="0" borderId="1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2" fontId="1" fillId="0" borderId="2" xfId="0" applyNumberFormat="1" applyFont="1" applyBorder="1"/>
    <xf numFmtId="0" fontId="1" fillId="0" borderId="11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2" fontId="1" fillId="0" borderId="18" xfId="0" applyNumberFormat="1" applyFont="1" applyBorder="1"/>
  </cellXfs>
  <cellStyles count="1">
    <cellStyle name="Обычный" xfId="0" builtinId="0"/>
  </cellStyles>
  <dxfs count="9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rgb="FF7030A0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Результат личного зачета по бегу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Соревнования!$B$4</c:f>
              <c:strCache>
                <c:ptCount val="1"/>
                <c:pt idx="0">
                  <c:v>Спортсмен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Соревнования!$D$3</c:f>
              <c:strCache>
                <c:ptCount val="1"/>
                <c:pt idx="0">
                  <c:v>Время, сек</c:v>
                </c:pt>
              </c:strCache>
            </c:strRef>
          </c:cat>
          <c:val>
            <c:numRef>
              <c:f>Соревнования!$D$4</c:f>
              <c:numCache>
                <c:formatCode>0.00</c:formatCode>
                <c:ptCount val="1"/>
                <c:pt idx="0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EF-40A0-9E94-F20DC802C317}"/>
            </c:ext>
          </c:extLst>
        </c:ser>
        <c:ser>
          <c:idx val="1"/>
          <c:order val="1"/>
          <c:tx>
            <c:strRef>
              <c:f>Соревнования!$B$5</c:f>
              <c:strCache>
                <c:ptCount val="1"/>
                <c:pt idx="0">
                  <c:v>Спортсмен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Соревнования!$D$3</c:f>
              <c:strCache>
                <c:ptCount val="1"/>
                <c:pt idx="0">
                  <c:v>Время, сек</c:v>
                </c:pt>
              </c:strCache>
            </c:strRef>
          </c:cat>
          <c:val>
            <c:numRef>
              <c:f>Соревнования!$D$5</c:f>
              <c:numCache>
                <c:formatCode>0.00</c:formatCode>
                <c:ptCount val="1"/>
                <c:pt idx="0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EF-40A0-9E94-F20DC802C317}"/>
            </c:ext>
          </c:extLst>
        </c:ser>
        <c:ser>
          <c:idx val="2"/>
          <c:order val="2"/>
          <c:tx>
            <c:strRef>
              <c:f>Соревнования!$B$6</c:f>
              <c:strCache>
                <c:ptCount val="1"/>
                <c:pt idx="0">
                  <c:v>Спортсмен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Соревнования!$D$3</c:f>
              <c:strCache>
                <c:ptCount val="1"/>
                <c:pt idx="0">
                  <c:v>Время, сек</c:v>
                </c:pt>
              </c:strCache>
            </c:strRef>
          </c:cat>
          <c:val>
            <c:numRef>
              <c:f>Соревнования!$D$6</c:f>
              <c:numCache>
                <c:formatCode>0.00</c:formatCode>
                <c:ptCount val="1"/>
                <c:pt idx="0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EF-40A0-9E94-F20DC802C317}"/>
            </c:ext>
          </c:extLst>
        </c:ser>
        <c:ser>
          <c:idx val="3"/>
          <c:order val="3"/>
          <c:tx>
            <c:strRef>
              <c:f>Соревнования!$B$7</c:f>
              <c:strCache>
                <c:ptCount val="1"/>
                <c:pt idx="0">
                  <c:v>Спортсмен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Соревнования!$D$3</c:f>
              <c:strCache>
                <c:ptCount val="1"/>
                <c:pt idx="0">
                  <c:v>Время, сек</c:v>
                </c:pt>
              </c:strCache>
            </c:strRef>
          </c:cat>
          <c:val>
            <c:numRef>
              <c:f>Соревнования!$D$7</c:f>
              <c:numCache>
                <c:formatCode>0.00</c:formatCode>
                <c:ptCount val="1"/>
                <c:pt idx="0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EF-40A0-9E94-F20DC802C317}"/>
            </c:ext>
          </c:extLst>
        </c:ser>
        <c:ser>
          <c:idx val="4"/>
          <c:order val="4"/>
          <c:tx>
            <c:strRef>
              <c:f>Соревнования!$B$8</c:f>
              <c:strCache>
                <c:ptCount val="1"/>
                <c:pt idx="0">
                  <c:v>Спортсмен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Соревнования!$D$3</c:f>
              <c:strCache>
                <c:ptCount val="1"/>
                <c:pt idx="0">
                  <c:v>Время, сек</c:v>
                </c:pt>
              </c:strCache>
            </c:strRef>
          </c:cat>
          <c:val>
            <c:numRef>
              <c:f>Соревнования!$D$8</c:f>
              <c:numCache>
                <c:formatCode>0.00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EF-40A0-9E94-F20DC802C317}"/>
            </c:ext>
          </c:extLst>
        </c:ser>
        <c:ser>
          <c:idx val="5"/>
          <c:order val="5"/>
          <c:tx>
            <c:strRef>
              <c:f>Соревнования!$B$9</c:f>
              <c:strCache>
                <c:ptCount val="1"/>
                <c:pt idx="0">
                  <c:v>Спортсмен 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Соревнования!$D$3</c:f>
              <c:strCache>
                <c:ptCount val="1"/>
                <c:pt idx="0">
                  <c:v>Время, сек</c:v>
                </c:pt>
              </c:strCache>
            </c:strRef>
          </c:cat>
          <c:val>
            <c:numRef>
              <c:f>Соревнования!$D$9</c:f>
              <c:numCache>
                <c:formatCode>0.00</c:formatCode>
                <c:ptCount val="1"/>
                <c:pt idx="0">
                  <c:v>11.11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EF-40A0-9E94-F20DC802C317}"/>
            </c:ext>
          </c:extLst>
        </c:ser>
        <c:ser>
          <c:idx val="6"/>
          <c:order val="6"/>
          <c:tx>
            <c:strRef>
              <c:f>Соревнования!$B$10</c:f>
              <c:strCache>
                <c:ptCount val="1"/>
                <c:pt idx="0">
                  <c:v>Спортсмен 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Соревнования!$D$3</c:f>
              <c:strCache>
                <c:ptCount val="1"/>
                <c:pt idx="0">
                  <c:v>Время, сек</c:v>
                </c:pt>
              </c:strCache>
            </c:strRef>
          </c:cat>
          <c:val>
            <c:numRef>
              <c:f>Соревнования!$D$10</c:f>
              <c:numCache>
                <c:formatCode>0.00</c:formatCode>
                <c:ptCount val="1"/>
                <c:pt idx="0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EF-40A0-9E94-F20DC802C317}"/>
            </c:ext>
          </c:extLst>
        </c:ser>
        <c:ser>
          <c:idx val="7"/>
          <c:order val="7"/>
          <c:tx>
            <c:strRef>
              <c:f>Соревнования!$B$11</c:f>
              <c:strCache>
                <c:ptCount val="1"/>
                <c:pt idx="0">
                  <c:v>Спортсмен 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Соревнования!$D$3</c:f>
              <c:strCache>
                <c:ptCount val="1"/>
                <c:pt idx="0">
                  <c:v>Время, сек</c:v>
                </c:pt>
              </c:strCache>
            </c:strRef>
          </c:cat>
          <c:val>
            <c:numRef>
              <c:f>Соревнования!$D$11</c:f>
              <c:numCache>
                <c:formatCode>0.00</c:formatCode>
                <c:ptCount val="1"/>
                <c:pt idx="0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CEF-40A0-9E94-F20DC802C317}"/>
            </c:ext>
          </c:extLst>
        </c:ser>
        <c:ser>
          <c:idx val="8"/>
          <c:order val="8"/>
          <c:tx>
            <c:strRef>
              <c:f>Соревнования!$B$12</c:f>
              <c:strCache>
                <c:ptCount val="1"/>
                <c:pt idx="0">
                  <c:v>Спортсмен 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Соревнования!$D$3</c:f>
              <c:strCache>
                <c:ptCount val="1"/>
                <c:pt idx="0">
                  <c:v>Время, сек</c:v>
                </c:pt>
              </c:strCache>
            </c:strRef>
          </c:cat>
          <c:val>
            <c:numRef>
              <c:f>Соревнования!$D$12</c:f>
              <c:numCache>
                <c:formatCode>0.00</c:formatCode>
                <c:ptCount val="1"/>
                <c:pt idx="0">
                  <c:v>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EF-40A0-9E94-F20DC802C317}"/>
            </c:ext>
          </c:extLst>
        </c:ser>
        <c:ser>
          <c:idx val="9"/>
          <c:order val="9"/>
          <c:tx>
            <c:strRef>
              <c:f>Соревнования!$B$13</c:f>
              <c:strCache>
                <c:ptCount val="1"/>
                <c:pt idx="0">
                  <c:v>Спортсмен 10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Соревнования!$D$3</c:f>
              <c:strCache>
                <c:ptCount val="1"/>
                <c:pt idx="0">
                  <c:v>Время, сек</c:v>
                </c:pt>
              </c:strCache>
            </c:strRef>
          </c:cat>
          <c:val>
            <c:numRef>
              <c:f>Соревнования!$D$13</c:f>
              <c:numCache>
                <c:formatCode>0.00</c:formatCode>
                <c:ptCount val="1"/>
                <c:pt idx="0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EF-40A0-9E94-F20DC802C317}"/>
            </c:ext>
          </c:extLst>
        </c:ser>
        <c:ser>
          <c:idx val="10"/>
          <c:order val="10"/>
          <c:tx>
            <c:strRef>
              <c:f>Соревнования!$B$14</c:f>
              <c:strCache>
                <c:ptCount val="1"/>
                <c:pt idx="0">
                  <c:v>Спортсмен 11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Соревнования!$D$3</c:f>
              <c:strCache>
                <c:ptCount val="1"/>
                <c:pt idx="0">
                  <c:v>Время, сек</c:v>
                </c:pt>
              </c:strCache>
            </c:strRef>
          </c:cat>
          <c:val>
            <c:numRef>
              <c:f>Соревнования!$D$14</c:f>
              <c:numCache>
                <c:formatCode>0.00</c:formatCode>
                <c:ptCount val="1"/>
                <c:pt idx="0">
                  <c:v>11.34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CEF-40A0-9E94-F20DC802C317}"/>
            </c:ext>
          </c:extLst>
        </c:ser>
        <c:ser>
          <c:idx val="11"/>
          <c:order val="11"/>
          <c:tx>
            <c:strRef>
              <c:f>Соревнования!$B$15</c:f>
              <c:strCache>
                <c:ptCount val="1"/>
                <c:pt idx="0">
                  <c:v>Спортсмен 12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Соревнования!$D$3</c:f>
              <c:strCache>
                <c:ptCount val="1"/>
                <c:pt idx="0">
                  <c:v>Время, сек</c:v>
                </c:pt>
              </c:strCache>
            </c:strRef>
          </c:cat>
          <c:val>
            <c:numRef>
              <c:f>Соревнования!$D$15</c:f>
              <c:numCache>
                <c:formatCode>0.00</c:formatCode>
                <c:ptCount val="1"/>
                <c:pt idx="0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CEF-40A0-9E94-F20DC802C317}"/>
            </c:ext>
          </c:extLst>
        </c:ser>
        <c:ser>
          <c:idx val="12"/>
          <c:order val="12"/>
          <c:tx>
            <c:strRef>
              <c:f>Соревнования!$B$16</c:f>
              <c:strCache>
                <c:ptCount val="1"/>
                <c:pt idx="0">
                  <c:v>Спортсмен 13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Соревнования!$D$3</c:f>
              <c:strCache>
                <c:ptCount val="1"/>
                <c:pt idx="0">
                  <c:v>Время, сек</c:v>
                </c:pt>
              </c:strCache>
            </c:strRef>
          </c:cat>
          <c:val>
            <c:numRef>
              <c:f>Соревнования!$D$16</c:f>
              <c:numCache>
                <c:formatCode>0.00</c:formatCode>
                <c:ptCount val="1"/>
                <c:pt idx="0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CEF-40A0-9E94-F20DC802C317}"/>
            </c:ext>
          </c:extLst>
        </c:ser>
        <c:ser>
          <c:idx val="13"/>
          <c:order val="13"/>
          <c:tx>
            <c:strRef>
              <c:f>Соревнования!$B$17</c:f>
              <c:strCache>
                <c:ptCount val="1"/>
                <c:pt idx="0">
                  <c:v>Спортсмен 14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Соревнования!$D$3</c:f>
              <c:strCache>
                <c:ptCount val="1"/>
                <c:pt idx="0">
                  <c:v>Время, сек</c:v>
                </c:pt>
              </c:strCache>
            </c:strRef>
          </c:cat>
          <c:val>
            <c:numRef>
              <c:f>Соревнования!$D$17</c:f>
              <c:numCache>
                <c:formatCode>0.00</c:formatCode>
                <c:ptCount val="1"/>
                <c:pt idx="0">
                  <c:v>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CEF-40A0-9E94-F20DC802C317}"/>
            </c:ext>
          </c:extLst>
        </c:ser>
        <c:ser>
          <c:idx val="14"/>
          <c:order val="14"/>
          <c:tx>
            <c:strRef>
              <c:f>Соревнования!$B$18</c:f>
              <c:strCache>
                <c:ptCount val="1"/>
                <c:pt idx="0">
                  <c:v>Спортсмен 15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Соревнования!$D$3</c:f>
              <c:strCache>
                <c:ptCount val="1"/>
                <c:pt idx="0">
                  <c:v>Время, сек</c:v>
                </c:pt>
              </c:strCache>
            </c:strRef>
          </c:cat>
          <c:val>
            <c:numRef>
              <c:f>Соревнования!$D$18</c:f>
              <c:numCache>
                <c:formatCode>0.00</c:formatCode>
                <c:ptCount val="1"/>
                <c:pt idx="0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CEF-40A0-9E94-F20DC802C317}"/>
            </c:ext>
          </c:extLst>
        </c:ser>
        <c:ser>
          <c:idx val="15"/>
          <c:order val="15"/>
          <c:tx>
            <c:strRef>
              <c:f>Соревнования!$B$19</c:f>
              <c:strCache>
                <c:ptCount val="1"/>
                <c:pt idx="0">
                  <c:v>Спортсмен 16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Соревнования!$D$3</c:f>
              <c:strCache>
                <c:ptCount val="1"/>
                <c:pt idx="0">
                  <c:v>Время, сек</c:v>
                </c:pt>
              </c:strCache>
            </c:strRef>
          </c:cat>
          <c:val>
            <c:numRef>
              <c:f>Соревнования!$D$19</c:f>
              <c:numCache>
                <c:formatCode>0.00</c:formatCode>
                <c:ptCount val="1"/>
                <c:pt idx="0">
                  <c:v>11.48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CEF-40A0-9E94-F20DC802C3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15165616"/>
        <c:axId val="1515137776"/>
      </c:barChart>
      <c:catAx>
        <c:axId val="1515165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15137776"/>
        <c:crosses val="autoZero"/>
        <c:auto val="1"/>
        <c:lblAlgn val="ctr"/>
        <c:lblOffset val="100"/>
        <c:noMultiLvlLbl val="0"/>
      </c:catAx>
      <c:valAx>
        <c:axId val="1515137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1516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Результат командного зачёта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Соревнования!$B$23</c:f>
              <c:strCache>
                <c:ptCount val="1"/>
                <c:pt idx="0">
                  <c:v>команда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Соревнования!$G$22</c:f>
              <c:strCache>
                <c:ptCount val="1"/>
                <c:pt idx="0">
                  <c:v>Место в командном зачёте</c:v>
                </c:pt>
              </c:strCache>
            </c:strRef>
          </c:cat>
          <c:val>
            <c:numRef>
              <c:f>Соревнования!$G$23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6-485C-810F-BB74E642FC07}"/>
            </c:ext>
          </c:extLst>
        </c:ser>
        <c:ser>
          <c:idx val="1"/>
          <c:order val="1"/>
          <c:tx>
            <c:strRef>
              <c:f>Соревнования!$B$24</c:f>
              <c:strCache>
                <c:ptCount val="1"/>
                <c:pt idx="0">
                  <c:v>команда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Соревнования!$G$22</c:f>
              <c:strCache>
                <c:ptCount val="1"/>
                <c:pt idx="0">
                  <c:v>Место в командном зачёте</c:v>
                </c:pt>
              </c:strCache>
            </c:strRef>
          </c:cat>
          <c:val>
            <c:numRef>
              <c:f>Соревнования!$G$24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36-485C-810F-BB74E642FC07}"/>
            </c:ext>
          </c:extLst>
        </c:ser>
        <c:ser>
          <c:idx val="2"/>
          <c:order val="2"/>
          <c:tx>
            <c:strRef>
              <c:f>Соревнования!$B$25</c:f>
              <c:strCache>
                <c:ptCount val="1"/>
                <c:pt idx="0">
                  <c:v>команда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Соревнования!$G$22</c:f>
              <c:strCache>
                <c:ptCount val="1"/>
                <c:pt idx="0">
                  <c:v>Место в командном зачёте</c:v>
                </c:pt>
              </c:strCache>
            </c:strRef>
          </c:cat>
          <c:val>
            <c:numRef>
              <c:f>Соревнования!$G$25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36-485C-810F-BB74E642FC0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25065776"/>
        <c:axId val="725073936"/>
      </c:barChart>
      <c:catAx>
        <c:axId val="72506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25073936"/>
        <c:crosses val="autoZero"/>
        <c:auto val="1"/>
        <c:lblAlgn val="ctr"/>
        <c:lblOffset val="100"/>
        <c:noMultiLvlLbl val="0"/>
      </c:catAx>
      <c:valAx>
        <c:axId val="72507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2506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2</xdr:row>
      <xdr:rowOff>19050</xdr:rowOff>
    </xdr:from>
    <xdr:to>
      <xdr:col>15</xdr:col>
      <xdr:colOff>0</xdr:colOff>
      <xdr:row>18</xdr:row>
      <xdr:rowOff>71437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F410434-FCB6-F7BF-625D-B9AA5F5E0E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347662</xdr:colOff>
      <xdr:row>19</xdr:row>
      <xdr:rowOff>128587</xdr:rowOff>
    </xdr:from>
    <xdr:to>
      <xdr:col>15</xdr:col>
      <xdr:colOff>42862</xdr:colOff>
      <xdr:row>31</xdr:row>
      <xdr:rowOff>147637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F6F4BD27-C2CC-ADBC-3DB2-52280654DB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644D03-8CEA-4381-B2A1-6500199C52D3}" name="Таблица1" displayName="Таблица1" ref="B3:E19" totalsRowShown="0" headerRowDxfId="79" headerRowBorderDxfId="85" tableBorderDxfId="86" totalsRowBorderDxfId="84">
  <autoFilter ref="B3:E19" xr:uid="{F4644D03-8CEA-4381-B2A1-6500199C52D3}"/>
  <tableColumns count="4">
    <tableColumn id="1" xr3:uid="{750050B9-1480-4619-9DD1-1C399522CE5A}" name="Участник" dataDxfId="83"/>
    <tableColumn id="2" xr3:uid="{95BB17B5-8E80-40A0-8EEE-47A7F4CBFE53}" name="Команды" dataDxfId="82"/>
    <tableColumn id="3" xr3:uid="{CA510B04-D1BC-4E9F-B1FD-0DC764FCF2A3}" name="Время, сек" dataDxfId="81"/>
    <tableColumn id="4" xr3:uid="{14B88215-45E8-407E-A203-386BD49974AD}" name="Место в личном зачёте" dataDxfId="80">
      <calculatedColumnFormula>RANK(D4,$D$4:$D$19,1)</calculatedColumnFormula>
    </tableColumn>
  </tableColumns>
  <tableStyleInfo name="TableStyleDark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37EDD4-5E26-4B4A-9972-1EC16A2C9AFE}" name="Таблица13" displayName="Таблица13" ref="B3:E19" totalsRowShown="0" headerRowDxfId="75" headerRowBorderDxfId="73" tableBorderDxfId="74" totalsRowBorderDxfId="72">
  <autoFilter ref="B3:E19" xr:uid="{F4644D03-8CEA-4381-B2A1-6500199C52D3}"/>
  <sortState xmlns:xlrd2="http://schemas.microsoft.com/office/spreadsheetml/2017/richdata2" ref="B4:E19">
    <sortCondition ref="E3:E19"/>
  </sortState>
  <tableColumns count="4">
    <tableColumn id="1" xr3:uid="{7D8A672F-F484-4C38-A2FD-5AB2CEE104D5}" name="Участник" dataDxfId="71"/>
    <tableColumn id="2" xr3:uid="{2AD19E41-C6DA-4D92-9667-7BD79AD74BF0}" name="Команды" dataDxfId="70"/>
    <tableColumn id="3" xr3:uid="{5C5E8BD2-AB6C-475A-980B-2C3DBF69BDC5}" name="Время, сек" dataDxfId="69"/>
    <tableColumn id="4" xr3:uid="{D07C3852-9B0E-4FC8-AD59-2DBB9272C8F1}" name="Место в личном зачёте" dataDxfId="68">
      <calculatedColumnFormula>RANK(D4,$D$4:$D$19,1)</calculatedColumnFormula>
    </tableColumn>
  </tableColumns>
  <tableStyleInfo name="TableStyleDark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48E339F-3BA2-4EBC-957E-BABD3380EC0B}" name="Таблица14" displayName="Таблица14" ref="B3:E19" totalsRowShown="0" headerRowDxfId="64" headerRowBorderDxfId="62" tableBorderDxfId="63" totalsRowBorderDxfId="61">
  <autoFilter ref="B3:E19" xr:uid="{F4644D03-8CEA-4381-B2A1-6500199C52D3}">
    <filterColumn colId="1">
      <filters>
        <filter val="команда 1"/>
      </filters>
    </filterColumn>
  </autoFilter>
  <sortState xmlns:xlrd2="http://schemas.microsoft.com/office/spreadsheetml/2017/richdata2" ref="B4:E8">
    <sortCondition ref="D3:D19"/>
  </sortState>
  <tableColumns count="4">
    <tableColumn id="1" xr3:uid="{FF416E65-9354-4D03-9D60-EBE11C19CA96}" name="Участник" dataDxfId="60"/>
    <tableColumn id="2" xr3:uid="{D10A638F-42F3-4AEA-B958-93868982031B}" name="Команды" dataDxfId="59"/>
    <tableColumn id="3" xr3:uid="{090DA18A-8DA3-48DC-9E89-1C3D2D6FD8BF}" name="Время, сек" dataDxfId="58"/>
    <tableColumn id="4" xr3:uid="{4A59706E-9801-4A4B-AEB2-6500BB002124}" name="Место в личном зачёте" dataDxfId="57">
      <calculatedColumnFormula>RANK(D4,$D$4:$D$19,1)</calculatedColumnFormula>
    </tableColumn>
  </tableColumns>
  <tableStyleInfo name="TableStyleDark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9C4E5C3-2924-401D-AF46-AF27DDB39F24}" name="Таблица145" displayName="Таблица145" ref="B3:E19" totalsRowShown="0" headerRowDxfId="53" headerRowBorderDxfId="51" tableBorderDxfId="52" totalsRowBorderDxfId="50">
  <autoFilter ref="B3:E19" xr:uid="{F4644D03-8CEA-4381-B2A1-6500199C52D3}">
    <filterColumn colId="1">
      <filters>
        <filter val="команда 2"/>
      </filters>
    </filterColumn>
  </autoFilter>
  <sortState xmlns:xlrd2="http://schemas.microsoft.com/office/spreadsheetml/2017/richdata2" ref="B9:E14">
    <sortCondition ref="E3:E19"/>
  </sortState>
  <tableColumns count="4">
    <tableColumn id="1" xr3:uid="{F333C8DE-7A31-4A60-931C-49FE682C00F8}" name="Участник" dataDxfId="49"/>
    <tableColumn id="2" xr3:uid="{7A4FFE14-BF02-4541-8916-E8E7F6C5265D}" name="Команды" dataDxfId="48"/>
    <tableColumn id="3" xr3:uid="{E37FD0C5-AFE0-4066-9F5E-C4E3DD47EC1C}" name="Время, сек" dataDxfId="47"/>
    <tableColumn id="4" xr3:uid="{3BA1C949-A56B-4E62-802E-75F7E201908B}" name="Место в личном зачёте" dataDxfId="46">
      <calculatedColumnFormula>RANK(D4,$D$4:$D$19,1)</calculatedColumnFormula>
    </tableColumn>
  </tableColumns>
  <tableStyleInfo name="TableStyleDark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7BE88DA-FCC3-40C6-8343-27E3E75936FB}" name="Таблица1456" displayName="Таблица1456" ref="B3:E19" totalsRowShown="0" headerRowDxfId="42" headerRowBorderDxfId="40" tableBorderDxfId="41" totalsRowBorderDxfId="39">
  <autoFilter ref="B3:E19" xr:uid="{F4644D03-8CEA-4381-B2A1-6500199C52D3}">
    <filterColumn colId="1">
      <filters>
        <filter val="команда 3"/>
      </filters>
    </filterColumn>
  </autoFilter>
  <sortState xmlns:xlrd2="http://schemas.microsoft.com/office/spreadsheetml/2017/richdata2" ref="B15:E19">
    <sortCondition ref="E3:E19"/>
  </sortState>
  <tableColumns count="4">
    <tableColumn id="1" xr3:uid="{0C04F623-54FD-405F-9141-CB4874D42F18}" name="Участник" dataDxfId="38"/>
    <tableColumn id="2" xr3:uid="{A038D4EC-4DA1-4D8F-BFA7-94A66AD2E2F5}" name="Команды" dataDxfId="37"/>
    <tableColumn id="3" xr3:uid="{67585404-2379-4896-B7E1-F2750164588A}" name="Время, сек" dataDxfId="36"/>
    <tableColumn id="4" xr3:uid="{AFC1F8BB-EC2A-4F2C-A48F-7D06013E85B0}" name="Место в личном зачёте" dataDxfId="35">
      <calculatedColumnFormula>RANK(D4,$D$4:$D$19,1)</calculatedColumnFormula>
    </tableColumn>
  </tableColumns>
  <tableStyleInfo name="TableStyleDark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F173510-6963-4812-9751-63FEEEFA975D}" name="Таблица14567" displayName="Таблица14567" ref="B3:E19" totalsRowShown="0" headerRowDxfId="34" headerRowBorderDxfId="32" tableBorderDxfId="33" totalsRowBorderDxfId="31">
  <autoFilter ref="B3:E19" xr:uid="{F4644D03-8CEA-4381-B2A1-6500199C52D3}"/>
  <sortState xmlns:xlrd2="http://schemas.microsoft.com/office/spreadsheetml/2017/richdata2" ref="B4:E19">
    <sortCondition ref="E3:E19"/>
  </sortState>
  <tableColumns count="4">
    <tableColumn id="1" xr3:uid="{247CBFF4-8770-4315-8E48-A75D61E80F09}" name="Участник" dataDxfId="30"/>
    <tableColumn id="2" xr3:uid="{0CDE10F3-C0A2-4458-B3A7-68BCF6FF0B71}" name="Команды" dataDxfId="29"/>
    <tableColumn id="3" xr3:uid="{39F83497-7AE3-4859-8D32-D3B6B8EF805B}" name="Время, сек" dataDxfId="28"/>
    <tableColumn id="4" xr3:uid="{9E602589-CE6A-46F4-ADA6-EFD0FF3294C9}" name="Место в личном зачёте" dataDxfId="27">
      <calculatedColumnFormula>RANK(D4,$D$4:$D$19,1)</calculatedColumnFormula>
    </tableColumn>
  </tableColumns>
  <tableStyleInfo name="TableStyleDark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E67FEBD-A98C-4E80-8C26-CCBFA392BE30}" name="Таблица18" displayName="Таблица18" ref="B3:E20" totalsRowCount="1" headerRowDxfId="11" headerRowBorderDxfId="9" tableBorderDxfId="10" totalsRowBorderDxfId="8">
  <autoFilter ref="B3:E19" xr:uid="{F4644D03-8CEA-4381-B2A1-6500199C52D3}"/>
  <tableColumns count="4">
    <tableColumn id="1" xr3:uid="{A45BD44E-51BF-424B-B36D-7D75512F6964}" name="Участник" totalsRowLabel="Итог" dataDxfId="7" totalsRowDxfId="4"/>
    <tableColumn id="2" xr3:uid="{0E92AB26-1EFE-4A9F-9E9E-7C99D15D780B}" name="Команды" totalsRowFunction="count" dataDxfId="2" totalsRowDxfId="1"/>
    <tableColumn id="3" xr3:uid="{24D78EAF-E72D-4450-AC9B-F30059C999F7}" name="Время, сек" totalsRowFunction="average" dataDxfId="6" totalsRowDxfId="0"/>
    <tableColumn id="4" xr3:uid="{A0ABFFFB-28AC-4C55-82D8-C6B9925E76C0}" name="Место в личном зачёте" totalsRowFunction="sum" dataDxfId="5" totalsRowDxfId="3">
      <calculatedColumnFormula>RANK(D4,$D$4:$D$19,1)</calculatedColumnFormula>
    </tableColumn>
  </tableColumns>
  <tableStyleInfo name="TableStyleDark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0555B-469B-4170-9427-24D882CD5C15}">
  <dimension ref="B1:G26"/>
  <sheetViews>
    <sheetView tabSelected="1" workbookViewId="0">
      <selection activeCell="P22" sqref="P22"/>
    </sheetView>
  </sheetViews>
  <sheetFormatPr defaultRowHeight="15" x14ac:dyDescent="0.25"/>
  <cols>
    <col min="2" max="2" width="14.85546875" customWidth="1"/>
    <col min="3" max="3" width="13.5703125" customWidth="1"/>
    <col min="4" max="4" width="16" customWidth="1"/>
    <col min="5" max="5" width="15.7109375" customWidth="1"/>
    <col min="6" max="6" width="12" customWidth="1"/>
    <col min="7" max="7" width="13.5703125" customWidth="1"/>
  </cols>
  <sheetData>
    <row r="1" spans="2:5" ht="87.75" customHeight="1" x14ac:dyDescent="0.25">
      <c r="B1" s="1" t="s">
        <v>33</v>
      </c>
      <c r="C1" s="1"/>
      <c r="D1" s="1"/>
      <c r="E1" s="1"/>
    </row>
    <row r="2" spans="2:5" ht="15.75" customHeight="1" x14ac:dyDescent="0.25">
      <c r="B2" s="2"/>
      <c r="C2" s="2"/>
      <c r="D2" s="2"/>
      <c r="E2" s="2"/>
    </row>
    <row r="3" spans="2:5" ht="50.25" customHeight="1" x14ac:dyDescent="0.25">
      <c r="B3" s="4" t="s">
        <v>0</v>
      </c>
      <c r="C3" s="4" t="s">
        <v>1</v>
      </c>
      <c r="D3" s="4" t="s">
        <v>2</v>
      </c>
      <c r="E3" s="4" t="s">
        <v>3</v>
      </c>
    </row>
    <row r="4" spans="2:5" ht="15.75" x14ac:dyDescent="0.25">
      <c r="B4" s="5" t="s">
        <v>4</v>
      </c>
      <c r="C4" s="5" t="s">
        <v>17</v>
      </c>
      <c r="D4" s="6">
        <v>10.1</v>
      </c>
      <c r="E4" s="5">
        <f>RANK(D4,$D$4:$D$19,1)</f>
        <v>1</v>
      </c>
    </row>
    <row r="5" spans="2:5" ht="15.75" x14ac:dyDescent="0.25">
      <c r="B5" s="5" t="s">
        <v>5</v>
      </c>
      <c r="C5" s="5" t="s">
        <v>17</v>
      </c>
      <c r="D5" s="7">
        <v>12.5</v>
      </c>
      <c r="E5" s="5">
        <f t="shared" ref="E5:E19" si="0">RANK(D5,$D$4:$D$19,1)</f>
        <v>11</v>
      </c>
    </row>
    <row r="6" spans="2:5" ht="15.75" x14ac:dyDescent="0.25">
      <c r="B6" s="5" t="s">
        <v>6</v>
      </c>
      <c r="C6" s="5" t="s">
        <v>17</v>
      </c>
      <c r="D6" s="7">
        <v>10.5</v>
      </c>
      <c r="E6" s="5">
        <f t="shared" si="0"/>
        <v>2</v>
      </c>
    </row>
    <row r="7" spans="2:5" ht="15.75" x14ac:dyDescent="0.25">
      <c r="B7" s="5" t="s">
        <v>7</v>
      </c>
      <c r="C7" s="5" t="s">
        <v>17</v>
      </c>
      <c r="D7" s="7">
        <v>10.7</v>
      </c>
      <c r="E7" s="5">
        <f t="shared" si="0"/>
        <v>3</v>
      </c>
    </row>
    <row r="8" spans="2:5" ht="15.75" x14ac:dyDescent="0.25">
      <c r="B8" s="5" t="s">
        <v>8</v>
      </c>
      <c r="C8" s="5" t="s">
        <v>17</v>
      </c>
      <c r="D8" s="7">
        <v>12</v>
      </c>
      <c r="E8" s="5">
        <f t="shared" si="0"/>
        <v>8</v>
      </c>
    </row>
    <row r="9" spans="2:5" ht="15.75" x14ac:dyDescent="0.25">
      <c r="B9" s="5" t="s">
        <v>9</v>
      </c>
      <c r="C9" s="5" t="s">
        <v>18</v>
      </c>
      <c r="D9" s="7">
        <v>11.11</v>
      </c>
      <c r="E9" s="5">
        <f t="shared" si="0"/>
        <v>4</v>
      </c>
    </row>
    <row r="10" spans="2:5" ht="15.75" x14ac:dyDescent="0.25">
      <c r="B10" s="5" t="s">
        <v>10</v>
      </c>
      <c r="C10" s="5" t="s">
        <v>18</v>
      </c>
      <c r="D10" s="7">
        <v>12.5</v>
      </c>
      <c r="E10" s="5">
        <f t="shared" si="0"/>
        <v>11</v>
      </c>
    </row>
    <row r="11" spans="2:5" ht="15.75" x14ac:dyDescent="0.25">
      <c r="B11" s="5" t="s">
        <v>11</v>
      </c>
      <c r="C11" s="5" t="s">
        <v>18</v>
      </c>
      <c r="D11" s="7">
        <v>12.8</v>
      </c>
      <c r="E11" s="5">
        <f t="shared" si="0"/>
        <v>13</v>
      </c>
    </row>
    <row r="12" spans="2:5" ht="15.75" x14ac:dyDescent="0.25">
      <c r="B12" s="5" t="s">
        <v>12</v>
      </c>
      <c r="C12" s="5" t="s">
        <v>18</v>
      </c>
      <c r="D12" s="7">
        <v>11.9</v>
      </c>
      <c r="E12" s="5">
        <f t="shared" si="0"/>
        <v>7</v>
      </c>
    </row>
    <row r="13" spans="2:5" ht="15.75" x14ac:dyDescent="0.25">
      <c r="B13" s="5" t="s">
        <v>13</v>
      </c>
      <c r="C13" s="5" t="s">
        <v>18</v>
      </c>
      <c r="D13" s="7">
        <v>12.3</v>
      </c>
      <c r="E13" s="5">
        <f t="shared" si="0"/>
        <v>10</v>
      </c>
    </row>
    <row r="14" spans="2:5" ht="15.75" x14ac:dyDescent="0.25">
      <c r="B14" s="5" t="s">
        <v>14</v>
      </c>
      <c r="C14" s="5" t="s">
        <v>18</v>
      </c>
      <c r="D14" s="7">
        <v>11.34</v>
      </c>
      <c r="E14" s="5">
        <f t="shared" si="0"/>
        <v>5</v>
      </c>
    </row>
    <row r="15" spans="2:5" ht="15.75" x14ac:dyDescent="0.25">
      <c r="B15" s="5" t="s">
        <v>15</v>
      </c>
      <c r="C15" s="5" t="s">
        <v>19</v>
      </c>
      <c r="D15" s="7">
        <v>14.3</v>
      </c>
      <c r="E15" s="5">
        <f t="shared" si="0"/>
        <v>16</v>
      </c>
    </row>
    <row r="16" spans="2:5" ht="15.75" x14ac:dyDescent="0.25">
      <c r="B16" s="5" t="s">
        <v>16</v>
      </c>
      <c r="C16" s="5" t="s">
        <v>19</v>
      </c>
      <c r="D16" s="7">
        <v>13.6</v>
      </c>
      <c r="E16" s="5">
        <f t="shared" si="0"/>
        <v>14</v>
      </c>
    </row>
    <row r="17" spans="2:7" ht="15.75" x14ac:dyDescent="0.25">
      <c r="B17" s="5" t="s">
        <v>28</v>
      </c>
      <c r="C17" s="5" t="s">
        <v>19</v>
      </c>
      <c r="D17" s="7">
        <v>13.9</v>
      </c>
      <c r="E17" s="5">
        <f t="shared" si="0"/>
        <v>15</v>
      </c>
    </row>
    <row r="18" spans="2:7" ht="15.75" x14ac:dyDescent="0.25">
      <c r="B18" s="5" t="s">
        <v>29</v>
      </c>
      <c r="C18" s="5" t="s">
        <v>19</v>
      </c>
      <c r="D18" s="7">
        <v>12.1</v>
      </c>
      <c r="E18" s="5">
        <f t="shared" si="0"/>
        <v>9</v>
      </c>
    </row>
    <row r="19" spans="2:7" ht="15.75" x14ac:dyDescent="0.25">
      <c r="B19" s="5" t="s">
        <v>30</v>
      </c>
      <c r="C19" s="5" t="s">
        <v>19</v>
      </c>
      <c r="D19" s="7">
        <v>11.48</v>
      </c>
      <c r="E19" s="5">
        <f t="shared" si="0"/>
        <v>6</v>
      </c>
    </row>
    <row r="20" spans="2:7" ht="15.75" x14ac:dyDescent="0.25">
      <c r="B20" s="3"/>
      <c r="C20" s="3"/>
      <c r="D20" s="3"/>
      <c r="E20" s="3"/>
    </row>
    <row r="21" spans="2:7" ht="16.5" thickBot="1" x14ac:dyDescent="0.3">
      <c r="B21" s="18" t="s">
        <v>20</v>
      </c>
      <c r="C21" s="18"/>
      <c r="D21" s="18"/>
      <c r="E21" s="18"/>
      <c r="F21" s="18"/>
      <c r="G21" s="18"/>
    </row>
    <row r="22" spans="2:7" ht="42.75" customHeight="1" thickBot="1" x14ac:dyDescent="0.3">
      <c r="B22" s="8" t="s">
        <v>21</v>
      </c>
      <c r="C22" s="9" t="s">
        <v>22</v>
      </c>
      <c r="D22" s="9" t="s">
        <v>23</v>
      </c>
      <c r="E22" s="19" t="s">
        <v>24</v>
      </c>
      <c r="F22" s="8" t="s">
        <v>26</v>
      </c>
      <c r="G22" s="10" t="s">
        <v>25</v>
      </c>
    </row>
    <row r="23" spans="2:7" ht="15.75" x14ac:dyDescent="0.25">
      <c r="B23" s="11" t="s">
        <v>17</v>
      </c>
      <c r="C23" s="15">
        <f>COUNTIF($B$4:$C$19,"команда 1")</f>
        <v>5</v>
      </c>
      <c r="D23" s="21">
        <f>MAX(D4:D8)</f>
        <v>12.5</v>
      </c>
      <c r="E23" s="22">
        <f>MIN(D4:D8)</f>
        <v>10.1</v>
      </c>
      <c r="F23" s="23">
        <f>AVERAGE(D23:E23)</f>
        <v>11.3</v>
      </c>
      <c r="G23" s="20">
        <f>RANK(F23,$F$23:$F$25,1)</f>
        <v>1</v>
      </c>
    </row>
    <row r="24" spans="2:7" ht="15.75" x14ac:dyDescent="0.25">
      <c r="B24" s="12" t="s">
        <v>18</v>
      </c>
      <c r="C24" s="15">
        <f>COUNTIF($B$4:$C$19,"команда 2")</f>
        <v>6</v>
      </c>
      <c r="D24" s="21">
        <f>MAX(D9:D14)</f>
        <v>12.8</v>
      </c>
      <c r="E24" s="22">
        <f>MIN(D9:D14)</f>
        <v>11.11</v>
      </c>
      <c r="F24" s="23">
        <f t="shared" ref="F24:F25" si="1">AVERAGE(D24:E24)</f>
        <v>11.955</v>
      </c>
      <c r="G24" s="20">
        <f>RANK(F24,$F$23:$F$25,1)</f>
        <v>2</v>
      </c>
    </row>
    <row r="25" spans="2:7" ht="16.5" thickBot="1" x14ac:dyDescent="0.3">
      <c r="B25" s="13" t="s">
        <v>19</v>
      </c>
      <c r="C25" s="15">
        <f>COUNTIF($B$4:$C$19,"команда 3")</f>
        <v>5</v>
      </c>
      <c r="D25" s="21">
        <f>MAX(D15:D19)</f>
        <v>14.3</v>
      </c>
      <c r="E25" s="22">
        <f>MIN(D15:D19)</f>
        <v>11.48</v>
      </c>
      <c r="F25" s="23">
        <f t="shared" si="1"/>
        <v>12.89</v>
      </c>
      <c r="G25" s="20">
        <f>RANK(F25,$F$23:$F$25,1)</f>
        <v>3</v>
      </c>
    </row>
    <row r="26" spans="2:7" ht="16.5" thickBot="1" x14ac:dyDescent="0.3">
      <c r="B26" s="14" t="s">
        <v>27</v>
      </c>
      <c r="C26" s="16">
        <f>SUM(C23:C25)</f>
        <v>16</v>
      </c>
      <c r="D26" s="25">
        <f>SUM(D23:D25)</f>
        <v>39.6</v>
      </c>
      <c r="E26" s="26">
        <f>SUM(E23:E25)</f>
        <v>32.69</v>
      </c>
      <c r="F26" s="24">
        <f>SUM(F23:F25)</f>
        <v>36.145000000000003</v>
      </c>
      <c r="G26" s="17"/>
    </row>
  </sheetData>
  <mergeCells count="2">
    <mergeCell ref="B1:E1"/>
    <mergeCell ref="B21:G21"/>
  </mergeCells>
  <phoneticPr fontId="4" type="noConversion"/>
  <conditionalFormatting sqref="C4:C19">
    <cfRule type="cellIs" dxfId="92" priority="3" operator="equal">
      <formula>"команда 3"</formula>
    </cfRule>
    <cfRule type="cellIs" dxfId="91" priority="4" operator="equal">
      <formula>"команда 2"</formula>
    </cfRule>
  </conditionalFormatting>
  <conditionalFormatting sqref="C4:E4 C5:D8 E5:E19">
    <cfRule type="cellIs" dxfId="90" priority="2" operator="equal">
      <formula>"команда 1"</formula>
    </cfRule>
  </conditionalFormatting>
  <conditionalFormatting sqref="C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B27BB-214F-45B5-BCFC-520241B07A1F}">
  <dimension ref="B1:G26"/>
  <sheetViews>
    <sheetView workbookViewId="0">
      <selection activeCell="B2" sqref="B2"/>
    </sheetView>
  </sheetViews>
  <sheetFormatPr defaultRowHeight="15" x14ac:dyDescent="0.25"/>
  <cols>
    <col min="2" max="2" width="14.85546875" customWidth="1"/>
    <col min="3" max="3" width="13.5703125" customWidth="1"/>
    <col min="4" max="4" width="16" customWidth="1"/>
    <col min="5" max="5" width="26.42578125" customWidth="1"/>
    <col min="6" max="6" width="12" customWidth="1"/>
    <col min="7" max="7" width="13.5703125" customWidth="1"/>
  </cols>
  <sheetData>
    <row r="1" spans="2:5" ht="87.75" customHeight="1" x14ac:dyDescent="0.25">
      <c r="B1" s="1" t="s">
        <v>31</v>
      </c>
      <c r="C1" s="1"/>
      <c r="D1" s="1"/>
      <c r="E1" s="1"/>
    </row>
    <row r="2" spans="2:5" ht="15.75" customHeight="1" x14ac:dyDescent="0.25">
      <c r="B2" s="2"/>
      <c r="C2" s="2"/>
      <c r="D2" s="2"/>
      <c r="E2" s="2"/>
    </row>
    <row r="3" spans="2:5" ht="50.25" customHeight="1" x14ac:dyDescent="0.25">
      <c r="B3" s="29" t="s">
        <v>0</v>
      </c>
      <c r="C3" s="30" t="s">
        <v>1</v>
      </c>
      <c r="D3" s="30" t="s">
        <v>2</v>
      </c>
      <c r="E3" s="31" t="s">
        <v>3</v>
      </c>
    </row>
    <row r="4" spans="2:5" ht="15.75" x14ac:dyDescent="0.25">
      <c r="B4" s="27" t="s">
        <v>4</v>
      </c>
      <c r="C4" s="5" t="s">
        <v>17</v>
      </c>
      <c r="D4" s="6">
        <v>10.1</v>
      </c>
      <c r="E4" s="28">
        <f>RANK(D4,$D$4:$D$19,1)</f>
        <v>1</v>
      </c>
    </row>
    <row r="5" spans="2:5" ht="15.75" x14ac:dyDescent="0.25">
      <c r="B5" s="27" t="s">
        <v>5</v>
      </c>
      <c r="C5" s="5" t="s">
        <v>17</v>
      </c>
      <c r="D5" s="7">
        <v>12.5</v>
      </c>
      <c r="E5" s="28">
        <f t="shared" ref="E5:E19" si="0">RANK(D5,$D$4:$D$19,1)</f>
        <v>11</v>
      </c>
    </row>
    <row r="6" spans="2:5" ht="15.75" x14ac:dyDescent="0.25">
      <c r="B6" s="27" t="s">
        <v>6</v>
      </c>
      <c r="C6" s="5" t="s">
        <v>17</v>
      </c>
      <c r="D6" s="7">
        <v>10.5</v>
      </c>
      <c r="E6" s="28">
        <f t="shared" si="0"/>
        <v>2</v>
      </c>
    </row>
    <row r="7" spans="2:5" ht="15.75" x14ac:dyDescent="0.25">
      <c r="B7" s="27" t="s">
        <v>7</v>
      </c>
      <c r="C7" s="5" t="s">
        <v>17</v>
      </c>
      <c r="D7" s="7">
        <v>10.7</v>
      </c>
      <c r="E7" s="28">
        <f t="shared" si="0"/>
        <v>3</v>
      </c>
    </row>
    <row r="8" spans="2:5" ht="15.75" x14ac:dyDescent="0.25">
      <c r="B8" s="27" t="s">
        <v>8</v>
      </c>
      <c r="C8" s="5" t="s">
        <v>17</v>
      </c>
      <c r="D8" s="7">
        <v>12</v>
      </c>
      <c r="E8" s="28">
        <f t="shared" si="0"/>
        <v>8</v>
      </c>
    </row>
    <row r="9" spans="2:5" ht="15.75" x14ac:dyDescent="0.25">
      <c r="B9" s="27" t="s">
        <v>9</v>
      </c>
      <c r="C9" s="5" t="s">
        <v>18</v>
      </c>
      <c r="D9" s="7">
        <v>11.11</v>
      </c>
      <c r="E9" s="28">
        <f t="shared" si="0"/>
        <v>4</v>
      </c>
    </row>
    <row r="10" spans="2:5" ht="15.75" x14ac:dyDescent="0.25">
      <c r="B10" s="27" t="s">
        <v>10</v>
      </c>
      <c r="C10" s="5" t="s">
        <v>18</v>
      </c>
      <c r="D10" s="7">
        <v>12.5</v>
      </c>
      <c r="E10" s="28">
        <f t="shared" si="0"/>
        <v>11</v>
      </c>
    </row>
    <row r="11" spans="2:5" ht="15.75" x14ac:dyDescent="0.25">
      <c r="B11" s="27" t="s">
        <v>11</v>
      </c>
      <c r="C11" s="5" t="s">
        <v>18</v>
      </c>
      <c r="D11" s="7">
        <v>12.8</v>
      </c>
      <c r="E11" s="28">
        <f t="shared" si="0"/>
        <v>13</v>
      </c>
    </row>
    <row r="12" spans="2:5" ht="15.75" x14ac:dyDescent="0.25">
      <c r="B12" s="27" t="s">
        <v>12</v>
      </c>
      <c r="C12" s="5" t="s">
        <v>18</v>
      </c>
      <c r="D12" s="7">
        <v>11.9</v>
      </c>
      <c r="E12" s="28">
        <f t="shared" si="0"/>
        <v>7</v>
      </c>
    </row>
    <row r="13" spans="2:5" ht="15.75" x14ac:dyDescent="0.25">
      <c r="B13" s="27" t="s">
        <v>13</v>
      </c>
      <c r="C13" s="5" t="s">
        <v>18</v>
      </c>
      <c r="D13" s="7">
        <v>12.3</v>
      </c>
      <c r="E13" s="28">
        <f t="shared" si="0"/>
        <v>10</v>
      </c>
    </row>
    <row r="14" spans="2:5" ht="15.75" x14ac:dyDescent="0.25">
      <c r="B14" s="27" t="s">
        <v>14</v>
      </c>
      <c r="C14" s="5" t="s">
        <v>18</v>
      </c>
      <c r="D14" s="7">
        <v>11.34</v>
      </c>
      <c r="E14" s="28">
        <f t="shared" si="0"/>
        <v>5</v>
      </c>
    </row>
    <row r="15" spans="2:5" ht="15.75" x14ac:dyDescent="0.25">
      <c r="B15" s="27" t="s">
        <v>15</v>
      </c>
      <c r="C15" s="5" t="s">
        <v>19</v>
      </c>
      <c r="D15" s="7">
        <v>14.3</v>
      </c>
      <c r="E15" s="28">
        <f t="shared" si="0"/>
        <v>16</v>
      </c>
    </row>
    <row r="16" spans="2:5" ht="15.75" x14ac:dyDescent="0.25">
      <c r="B16" s="27" t="s">
        <v>16</v>
      </c>
      <c r="C16" s="5" t="s">
        <v>19</v>
      </c>
      <c r="D16" s="7">
        <v>13.6</v>
      </c>
      <c r="E16" s="28">
        <f t="shared" si="0"/>
        <v>14</v>
      </c>
    </row>
    <row r="17" spans="2:7" ht="15.75" x14ac:dyDescent="0.25">
      <c r="B17" s="27" t="s">
        <v>28</v>
      </c>
      <c r="C17" s="5" t="s">
        <v>19</v>
      </c>
      <c r="D17" s="7">
        <v>13.9</v>
      </c>
      <c r="E17" s="28">
        <f t="shared" si="0"/>
        <v>15</v>
      </c>
    </row>
    <row r="18" spans="2:7" ht="15.75" x14ac:dyDescent="0.25">
      <c r="B18" s="27" t="s">
        <v>29</v>
      </c>
      <c r="C18" s="5" t="s">
        <v>19</v>
      </c>
      <c r="D18" s="7">
        <v>12.1</v>
      </c>
      <c r="E18" s="28">
        <f t="shared" si="0"/>
        <v>9</v>
      </c>
    </row>
    <row r="19" spans="2:7" ht="15.75" x14ac:dyDescent="0.25">
      <c r="B19" s="32" t="s">
        <v>30</v>
      </c>
      <c r="C19" s="33" t="s">
        <v>19</v>
      </c>
      <c r="D19" s="34">
        <v>11.48</v>
      </c>
      <c r="E19" s="35">
        <f t="shared" si="0"/>
        <v>6</v>
      </c>
    </row>
    <row r="20" spans="2:7" ht="15.75" x14ac:dyDescent="0.25">
      <c r="B20" s="3"/>
      <c r="C20" s="3"/>
      <c r="D20" s="3"/>
      <c r="E20" s="3"/>
    </row>
    <row r="21" spans="2:7" ht="16.5" thickBot="1" x14ac:dyDescent="0.3">
      <c r="B21" s="18" t="s">
        <v>20</v>
      </c>
      <c r="C21" s="18"/>
      <c r="D21" s="18"/>
      <c r="E21" s="18"/>
      <c r="F21" s="18"/>
      <c r="G21" s="18"/>
    </row>
    <row r="22" spans="2:7" ht="42.75" customHeight="1" thickBot="1" x14ac:dyDescent="0.3">
      <c r="B22" s="8" t="s">
        <v>21</v>
      </c>
      <c r="C22" s="9" t="s">
        <v>22</v>
      </c>
      <c r="D22" s="9" t="s">
        <v>23</v>
      </c>
      <c r="E22" s="19" t="s">
        <v>24</v>
      </c>
      <c r="F22" s="8" t="s">
        <v>26</v>
      </c>
      <c r="G22" s="10" t="s">
        <v>25</v>
      </c>
    </row>
    <row r="23" spans="2:7" ht="15.75" x14ac:dyDescent="0.25">
      <c r="B23" s="11" t="s">
        <v>17</v>
      </c>
      <c r="C23" s="15">
        <f>COUNTIF($B$4:$C$19,"команда 1")</f>
        <v>5</v>
      </c>
      <c r="D23" s="21">
        <f>MAX(D4:D8)</f>
        <v>12.5</v>
      </c>
      <c r="E23" s="22">
        <f>MIN(D4:D8)</f>
        <v>10.1</v>
      </c>
      <c r="F23" s="23">
        <f>AVERAGE(D23:E23)</f>
        <v>11.3</v>
      </c>
      <c r="G23" s="20">
        <f>RANK(F23,$F$23:$F$25,1)</f>
        <v>1</v>
      </c>
    </row>
    <row r="24" spans="2:7" ht="15.75" x14ac:dyDescent="0.25">
      <c r="B24" s="12" t="s">
        <v>18</v>
      </c>
      <c r="C24" s="15">
        <f>COUNTIF($B$4:$C$19,"команда 2")</f>
        <v>6</v>
      </c>
      <c r="D24" s="21">
        <f>MAX(D9:D14)</f>
        <v>12.8</v>
      </c>
      <c r="E24" s="22">
        <f>MIN(D9:D14)</f>
        <v>11.11</v>
      </c>
      <c r="F24" s="23">
        <f t="shared" ref="F24:F25" si="1">AVERAGE(D24:E24)</f>
        <v>11.955</v>
      </c>
      <c r="G24" s="20">
        <f>RANK(F24,$F$23:$F$25,1)</f>
        <v>2</v>
      </c>
    </row>
    <row r="25" spans="2:7" ht="16.5" thickBot="1" x14ac:dyDescent="0.3">
      <c r="B25" s="13" t="s">
        <v>19</v>
      </c>
      <c r="C25" s="15">
        <f>COUNTIF($B$4:$C$19,"команда 3")</f>
        <v>5</v>
      </c>
      <c r="D25" s="21">
        <f>MAX(D15:D19)</f>
        <v>14.3</v>
      </c>
      <c r="E25" s="22">
        <f>MIN(D15:D19)</f>
        <v>11.48</v>
      </c>
      <c r="F25" s="23">
        <f t="shared" si="1"/>
        <v>12.89</v>
      </c>
      <c r="G25" s="20">
        <f>RANK(F25,$F$23:$F$25,1)</f>
        <v>3</v>
      </c>
    </row>
    <row r="26" spans="2:7" ht="16.5" thickBot="1" x14ac:dyDescent="0.3">
      <c r="B26" s="14" t="s">
        <v>27</v>
      </c>
      <c r="C26" s="16">
        <f>SUM(C23:C25)</f>
        <v>16</v>
      </c>
      <c r="D26" s="25">
        <f>SUM(D23:D25)</f>
        <v>39.6</v>
      </c>
      <c r="E26" s="26">
        <f>SUM(E23:E25)</f>
        <v>32.69</v>
      </c>
      <c r="F26" s="24">
        <f>SUM(F23:F25)</f>
        <v>36.145000000000003</v>
      </c>
      <c r="G26" s="17"/>
    </row>
  </sheetData>
  <mergeCells count="2">
    <mergeCell ref="B1:E1"/>
    <mergeCell ref="B21:G21"/>
  </mergeCells>
  <conditionalFormatting sqref="C4:C19">
    <cfRule type="cellIs" dxfId="89" priority="3" operator="equal">
      <formula>"команда 3"</formula>
    </cfRule>
    <cfRule type="cellIs" dxfId="88" priority="4" operator="equal">
      <formula>"команда 2"</formula>
    </cfRule>
  </conditionalFormatting>
  <conditionalFormatting sqref="C4:E4 C5:D8 E5:E19">
    <cfRule type="cellIs" dxfId="87" priority="2" operator="equal">
      <formula>"команда 1"</formula>
    </cfRule>
  </conditionalFormatting>
  <conditionalFormatting sqref="C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3DA1C-C70B-48F4-A9CB-B720CD448ADF}">
  <dimension ref="B1:G26"/>
  <sheetViews>
    <sheetView workbookViewId="0">
      <selection activeCell="K13" sqref="K13"/>
    </sheetView>
  </sheetViews>
  <sheetFormatPr defaultRowHeight="15" x14ac:dyDescent="0.25"/>
  <cols>
    <col min="2" max="2" width="14.85546875" customWidth="1"/>
    <col min="3" max="3" width="13.5703125" customWidth="1"/>
    <col min="4" max="4" width="16" customWidth="1"/>
    <col min="5" max="5" width="26.42578125" customWidth="1"/>
    <col min="6" max="6" width="12" customWidth="1"/>
    <col min="7" max="7" width="13.5703125" customWidth="1"/>
  </cols>
  <sheetData>
    <row r="1" spans="2:5" ht="87.75" customHeight="1" x14ac:dyDescent="0.25">
      <c r="B1" s="1" t="s">
        <v>31</v>
      </c>
      <c r="C1" s="1"/>
      <c r="D1" s="1"/>
      <c r="E1" s="1"/>
    </row>
    <row r="2" spans="2:5" ht="15.75" customHeight="1" x14ac:dyDescent="0.25">
      <c r="B2" s="2"/>
      <c r="C2" s="2"/>
      <c r="D2" s="2"/>
      <c r="E2" s="2"/>
    </row>
    <row r="3" spans="2:5" ht="50.25" customHeight="1" x14ac:dyDescent="0.25">
      <c r="B3" s="29" t="s">
        <v>0</v>
      </c>
      <c r="C3" s="30" t="s">
        <v>1</v>
      </c>
      <c r="D3" s="30" t="s">
        <v>2</v>
      </c>
      <c r="E3" s="31" t="s">
        <v>3</v>
      </c>
    </row>
    <row r="4" spans="2:5" ht="15.75" x14ac:dyDescent="0.25">
      <c r="B4" s="27" t="s">
        <v>4</v>
      </c>
      <c r="C4" s="5" t="s">
        <v>17</v>
      </c>
      <c r="D4" s="6">
        <v>10.1</v>
      </c>
      <c r="E4" s="28">
        <f>RANK(D4,$D$4:$D$19,1)</f>
        <v>1</v>
      </c>
    </row>
    <row r="5" spans="2:5" ht="15.75" x14ac:dyDescent="0.25">
      <c r="B5" s="27" t="s">
        <v>6</v>
      </c>
      <c r="C5" s="5" t="s">
        <v>17</v>
      </c>
      <c r="D5" s="7">
        <v>10.5</v>
      </c>
      <c r="E5" s="28">
        <f>RANK(D5,$D$4:$D$19,1)</f>
        <v>2</v>
      </c>
    </row>
    <row r="6" spans="2:5" ht="15.75" x14ac:dyDescent="0.25">
      <c r="B6" s="27" t="s">
        <v>7</v>
      </c>
      <c r="C6" s="5" t="s">
        <v>17</v>
      </c>
      <c r="D6" s="7">
        <v>10.7</v>
      </c>
      <c r="E6" s="28">
        <f>RANK(D6,$D$4:$D$19,1)</f>
        <v>3</v>
      </c>
    </row>
    <row r="7" spans="2:5" ht="15.75" x14ac:dyDescent="0.25">
      <c r="B7" s="27" t="s">
        <v>9</v>
      </c>
      <c r="C7" s="5" t="s">
        <v>18</v>
      </c>
      <c r="D7" s="7">
        <v>11.11</v>
      </c>
      <c r="E7" s="28">
        <f>RANK(D7,$D$4:$D$19,1)</f>
        <v>4</v>
      </c>
    </row>
    <row r="8" spans="2:5" ht="15.75" x14ac:dyDescent="0.25">
      <c r="B8" s="27" t="s">
        <v>14</v>
      </c>
      <c r="C8" s="5" t="s">
        <v>18</v>
      </c>
      <c r="D8" s="7">
        <v>11.34</v>
      </c>
      <c r="E8" s="28">
        <f>RANK(D8,$D$4:$D$19,1)</f>
        <v>5</v>
      </c>
    </row>
    <row r="9" spans="2:5" ht="15.75" x14ac:dyDescent="0.25">
      <c r="B9" s="27" t="s">
        <v>30</v>
      </c>
      <c r="C9" s="5" t="s">
        <v>19</v>
      </c>
      <c r="D9" s="7">
        <v>11.48</v>
      </c>
      <c r="E9" s="28">
        <f>RANK(D9,$D$4:$D$19,1)</f>
        <v>6</v>
      </c>
    </row>
    <row r="10" spans="2:5" ht="15.75" x14ac:dyDescent="0.25">
      <c r="B10" s="27" t="s">
        <v>12</v>
      </c>
      <c r="C10" s="5" t="s">
        <v>18</v>
      </c>
      <c r="D10" s="7">
        <v>11.9</v>
      </c>
      <c r="E10" s="28">
        <f>RANK(D10,$D$4:$D$19,1)</f>
        <v>7</v>
      </c>
    </row>
    <row r="11" spans="2:5" ht="15.75" x14ac:dyDescent="0.25">
      <c r="B11" s="27" t="s">
        <v>8</v>
      </c>
      <c r="C11" s="5" t="s">
        <v>17</v>
      </c>
      <c r="D11" s="7">
        <v>12</v>
      </c>
      <c r="E11" s="28">
        <f>RANK(D11,$D$4:$D$19,1)</f>
        <v>8</v>
      </c>
    </row>
    <row r="12" spans="2:5" ht="15.75" x14ac:dyDescent="0.25">
      <c r="B12" s="27" t="s">
        <v>29</v>
      </c>
      <c r="C12" s="5" t="s">
        <v>19</v>
      </c>
      <c r="D12" s="7">
        <v>12.1</v>
      </c>
      <c r="E12" s="28">
        <f>RANK(D12,$D$4:$D$19,1)</f>
        <v>9</v>
      </c>
    </row>
    <row r="13" spans="2:5" ht="15.75" x14ac:dyDescent="0.25">
      <c r="B13" s="27" t="s">
        <v>13</v>
      </c>
      <c r="C13" s="5" t="s">
        <v>18</v>
      </c>
      <c r="D13" s="7">
        <v>12.3</v>
      </c>
      <c r="E13" s="28">
        <f>RANK(D13,$D$4:$D$19,1)</f>
        <v>10</v>
      </c>
    </row>
    <row r="14" spans="2:5" ht="15.75" x14ac:dyDescent="0.25">
      <c r="B14" s="27" t="s">
        <v>5</v>
      </c>
      <c r="C14" s="5" t="s">
        <v>17</v>
      </c>
      <c r="D14" s="7">
        <v>12.5</v>
      </c>
      <c r="E14" s="28">
        <f>RANK(D14,$D$4:$D$19,1)</f>
        <v>11</v>
      </c>
    </row>
    <row r="15" spans="2:5" ht="15.75" x14ac:dyDescent="0.25">
      <c r="B15" s="27" t="s">
        <v>10</v>
      </c>
      <c r="C15" s="5" t="s">
        <v>18</v>
      </c>
      <c r="D15" s="7">
        <v>12.5</v>
      </c>
      <c r="E15" s="28">
        <f>RANK(D15,$D$4:$D$19,1)</f>
        <v>11</v>
      </c>
    </row>
    <row r="16" spans="2:5" ht="15.75" x14ac:dyDescent="0.25">
      <c r="B16" s="27" t="s">
        <v>11</v>
      </c>
      <c r="C16" s="5" t="s">
        <v>18</v>
      </c>
      <c r="D16" s="7">
        <v>12.8</v>
      </c>
      <c r="E16" s="28">
        <f>RANK(D16,$D$4:$D$19,1)</f>
        <v>13</v>
      </c>
    </row>
    <row r="17" spans="2:7" ht="15.75" x14ac:dyDescent="0.25">
      <c r="B17" s="27" t="s">
        <v>16</v>
      </c>
      <c r="C17" s="5" t="s">
        <v>19</v>
      </c>
      <c r="D17" s="7">
        <v>13.6</v>
      </c>
      <c r="E17" s="28">
        <f>RANK(D17,$D$4:$D$19,1)</f>
        <v>14</v>
      </c>
    </row>
    <row r="18" spans="2:7" ht="15.75" x14ac:dyDescent="0.25">
      <c r="B18" s="27" t="s">
        <v>28</v>
      </c>
      <c r="C18" s="5" t="s">
        <v>19</v>
      </c>
      <c r="D18" s="7">
        <v>13.9</v>
      </c>
      <c r="E18" s="28">
        <f>RANK(D18,$D$4:$D$19,1)</f>
        <v>15</v>
      </c>
    </row>
    <row r="19" spans="2:7" ht="15.75" x14ac:dyDescent="0.25">
      <c r="B19" s="32" t="s">
        <v>15</v>
      </c>
      <c r="C19" s="33" t="s">
        <v>19</v>
      </c>
      <c r="D19" s="34">
        <v>14.3</v>
      </c>
      <c r="E19" s="35">
        <f>RANK(D19,$D$4:$D$19,1)</f>
        <v>16</v>
      </c>
    </row>
    <row r="20" spans="2:7" ht="15.75" x14ac:dyDescent="0.25">
      <c r="B20" s="3"/>
      <c r="C20" s="3"/>
      <c r="D20" s="3"/>
      <c r="E20" s="3"/>
    </row>
    <row r="21" spans="2:7" ht="16.5" thickBot="1" x14ac:dyDescent="0.3">
      <c r="B21" s="18" t="s">
        <v>20</v>
      </c>
      <c r="C21" s="18"/>
      <c r="D21" s="18"/>
      <c r="E21" s="18"/>
      <c r="F21" s="18"/>
      <c r="G21" s="18"/>
    </row>
    <row r="22" spans="2:7" ht="42.75" customHeight="1" thickBot="1" x14ac:dyDescent="0.3">
      <c r="B22" s="8" t="s">
        <v>21</v>
      </c>
      <c r="C22" s="9" t="s">
        <v>22</v>
      </c>
      <c r="D22" s="9" t="s">
        <v>23</v>
      </c>
      <c r="E22" s="19" t="s">
        <v>24</v>
      </c>
      <c r="F22" s="8" t="s">
        <v>26</v>
      </c>
      <c r="G22" s="10" t="s">
        <v>25</v>
      </c>
    </row>
    <row r="23" spans="2:7" ht="15.75" x14ac:dyDescent="0.25">
      <c r="B23" s="11" t="s">
        <v>17</v>
      </c>
      <c r="C23" s="15">
        <f>COUNTIF($B$4:$C$19,"команда 1")</f>
        <v>5</v>
      </c>
      <c r="D23" s="21">
        <f>MAX(D4:D8)</f>
        <v>11.34</v>
      </c>
      <c r="E23" s="22">
        <f>MIN(D4:D8)</f>
        <v>10.1</v>
      </c>
      <c r="F23" s="23">
        <f>AVERAGE(D23:E23)</f>
        <v>10.719999999999999</v>
      </c>
      <c r="G23" s="20">
        <f>RANK(F23,$F$23:$F$25,1)</f>
        <v>1</v>
      </c>
    </row>
    <row r="24" spans="2:7" ht="15.75" x14ac:dyDescent="0.25">
      <c r="B24" s="12" t="s">
        <v>18</v>
      </c>
      <c r="C24" s="15">
        <f>COUNTIF($B$4:$C$19,"команда 2")</f>
        <v>6</v>
      </c>
      <c r="D24" s="21">
        <f>MAX(D9:D14)</f>
        <v>12.5</v>
      </c>
      <c r="E24" s="22">
        <f>MIN(D9:D14)</f>
        <v>11.48</v>
      </c>
      <c r="F24" s="23">
        <f t="shared" ref="F24:F25" si="0">AVERAGE(D24:E24)</f>
        <v>11.99</v>
      </c>
      <c r="G24" s="20">
        <f>RANK(F24,$F$23:$F$25,1)</f>
        <v>2</v>
      </c>
    </row>
    <row r="25" spans="2:7" ht="16.5" thickBot="1" x14ac:dyDescent="0.3">
      <c r="B25" s="13" t="s">
        <v>19</v>
      </c>
      <c r="C25" s="15">
        <f>COUNTIF($B$4:$C$19,"команда 3")</f>
        <v>5</v>
      </c>
      <c r="D25" s="21">
        <f>MAX(D15:D19)</f>
        <v>14.3</v>
      </c>
      <c r="E25" s="22">
        <f>MIN(D15:D19)</f>
        <v>12.5</v>
      </c>
      <c r="F25" s="23">
        <f t="shared" si="0"/>
        <v>13.4</v>
      </c>
      <c r="G25" s="20">
        <f>RANK(F25,$F$23:$F$25,1)</f>
        <v>3</v>
      </c>
    </row>
    <row r="26" spans="2:7" ht="16.5" thickBot="1" x14ac:dyDescent="0.3">
      <c r="B26" s="14" t="s">
        <v>27</v>
      </c>
      <c r="C26" s="16">
        <f>SUM(C23:C25)</f>
        <v>16</v>
      </c>
      <c r="D26" s="25">
        <f>SUM(D23:D25)</f>
        <v>38.14</v>
      </c>
      <c r="E26" s="26">
        <f>SUM(E23:E25)</f>
        <v>34.08</v>
      </c>
      <c r="F26" s="24">
        <f>SUM(F23:F25)</f>
        <v>36.11</v>
      </c>
      <c r="G26" s="17"/>
    </row>
  </sheetData>
  <mergeCells count="2">
    <mergeCell ref="B1:E1"/>
    <mergeCell ref="B21:G21"/>
  </mergeCells>
  <conditionalFormatting sqref="C4:C19">
    <cfRule type="cellIs" dxfId="78" priority="3" operator="equal">
      <formula>"команда 3"</formula>
    </cfRule>
    <cfRule type="cellIs" dxfId="77" priority="4" operator="equal">
      <formula>"команда 2"</formula>
    </cfRule>
  </conditionalFormatting>
  <conditionalFormatting sqref="C4:E4 C5:D8 E5:E19">
    <cfRule type="cellIs" dxfId="76" priority="2" operator="equal">
      <formula>"команда 1"</formula>
    </cfRule>
  </conditionalFormatting>
  <conditionalFormatting sqref="C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22C1B-7889-4AF7-BB6B-A88AD1BE99B4}">
  <dimension ref="B1:G26"/>
  <sheetViews>
    <sheetView workbookViewId="0">
      <selection activeCell="B2" sqref="B2"/>
    </sheetView>
  </sheetViews>
  <sheetFormatPr defaultRowHeight="15" x14ac:dyDescent="0.25"/>
  <cols>
    <col min="2" max="2" width="14.85546875" customWidth="1"/>
    <col min="3" max="3" width="13.5703125" customWidth="1"/>
    <col min="4" max="4" width="16" customWidth="1"/>
    <col min="5" max="5" width="26.42578125" customWidth="1"/>
    <col min="6" max="6" width="12" customWidth="1"/>
    <col min="7" max="7" width="13.5703125" customWidth="1"/>
  </cols>
  <sheetData>
    <row r="1" spans="2:5" ht="87.75" customHeight="1" x14ac:dyDescent="0.25">
      <c r="B1" s="1" t="s">
        <v>31</v>
      </c>
      <c r="C1" s="1"/>
      <c r="D1" s="1"/>
      <c r="E1" s="1"/>
    </row>
    <row r="2" spans="2:5" ht="15.75" customHeight="1" x14ac:dyDescent="0.25">
      <c r="B2" s="2"/>
      <c r="C2" s="2"/>
      <c r="D2" s="2"/>
      <c r="E2" s="2"/>
    </row>
    <row r="3" spans="2:5" ht="50.25" customHeight="1" x14ac:dyDescent="0.25">
      <c r="B3" s="29" t="s">
        <v>0</v>
      </c>
      <c r="C3" s="30" t="s">
        <v>1</v>
      </c>
      <c r="D3" s="30" t="s">
        <v>2</v>
      </c>
      <c r="E3" s="31" t="s">
        <v>3</v>
      </c>
    </row>
    <row r="4" spans="2:5" ht="15.75" x14ac:dyDescent="0.25">
      <c r="B4" s="27" t="s">
        <v>4</v>
      </c>
      <c r="C4" s="5" t="s">
        <v>17</v>
      </c>
      <c r="D4" s="6">
        <v>10.1</v>
      </c>
      <c r="E4" s="28">
        <f>RANK(D4,$D$4:$D$19,1)</f>
        <v>1</v>
      </c>
    </row>
    <row r="5" spans="2:5" ht="15.75" x14ac:dyDescent="0.25">
      <c r="B5" s="27" t="s">
        <v>6</v>
      </c>
      <c r="C5" s="5" t="s">
        <v>17</v>
      </c>
      <c r="D5" s="7">
        <v>10.5</v>
      </c>
      <c r="E5" s="28">
        <f>RANK(D5,$D$4:$D$19,1)</f>
        <v>2</v>
      </c>
    </row>
    <row r="6" spans="2:5" ht="15.75" x14ac:dyDescent="0.25">
      <c r="B6" s="27" t="s">
        <v>7</v>
      </c>
      <c r="C6" s="5" t="s">
        <v>17</v>
      </c>
      <c r="D6" s="7">
        <v>10.7</v>
      </c>
      <c r="E6" s="28">
        <f>RANK(D6,$D$4:$D$19,1)</f>
        <v>3</v>
      </c>
    </row>
    <row r="7" spans="2:5" ht="15.75" x14ac:dyDescent="0.25">
      <c r="B7" s="27" t="s">
        <v>8</v>
      </c>
      <c r="C7" s="5" t="s">
        <v>17</v>
      </c>
      <c r="D7" s="7">
        <v>12</v>
      </c>
      <c r="E7" s="28">
        <f>RANK(D7,$D$4:$D$19,1)</f>
        <v>8</v>
      </c>
    </row>
    <row r="8" spans="2:5" ht="15.75" x14ac:dyDescent="0.25">
      <c r="B8" s="27" t="s">
        <v>5</v>
      </c>
      <c r="C8" s="5" t="s">
        <v>17</v>
      </c>
      <c r="D8" s="7">
        <v>12.5</v>
      </c>
      <c r="E8" s="28">
        <f>RANK(D8,$D$4:$D$19,1)</f>
        <v>11</v>
      </c>
    </row>
    <row r="9" spans="2:5" ht="15.75" hidden="1" x14ac:dyDescent="0.25">
      <c r="B9" s="27" t="s">
        <v>9</v>
      </c>
      <c r="C9" s="5" t="s">
        <v>18</v>
      </c>
      <c r="D9" s="7">
        <v>11.11</v>
      </c>
      <c r="E9" s="28">
        <f t="shared" ref="E5:E19" si="0">RANK(D9,$D$4:$D$19,1)</f>
        <v>4</v>
      </c>
    </row>
    <row r="10" spans="2:5" ht="15.75" hidden="1" x14ac:dyDescent="0.25">
      <c r="B10" s="27" t="s">
        <v>10</v>
      </c>
      <c r="C10" s="5" t="s">
        <v>18</v>
      </c>
      <c r="D10" s="7">
        <v>12.5</v>
      </c>
      <c r="E10" s="28">
        <f t="shared" si="0"/>
        <v>11</v>
      </c>
    </row>
    <row r="11" spans="2:5" ht="15.75" hidden="1" x14ac:dyDescent="0.25">
      <c r="B11" s="27" t="s">
        <v>11</v>
      </c>
      <c r="C11" s="5" t="s">
        <v>18</v>
      </c>
      <c r="D11" s="7">
        <v>12.8</v>
      </c>
      <c r="E11" s="28">
        <f t="shared" si="0"/>
        <v>13</v>
      </c>
    </row>
    <row r="12" spans="2:5" ht="15.75" hidden="1" x14ac:dyDescent="0.25">
      <c r="B12" s="27" t="s">
        <v>12</v>
      </c>
      <c r="C12" s="5" t="s">
        <v>18</v>
      </c>
      <c r="D12" s="7">
        <v>11.9</v>
      </c>
      <c r="E12" s="28">
        <f t="shared" si="0"/>
        <v>7</v>
      </c>
    </row>
    <row r="13" spans="2:5" ht="15.75" hidden="1" x14ac:dyDescent="0.25">
      <c r="B13" s="27" t="s">
        <v>13</v>
      </c>
      <c r="C13" s="5" t="s">
        <v>18</v>
      </c>
      <c r="D13" s="7">
        <v>12.3</v>
      </c>
      <c r="E13" s="28">
        <f t="shared" si="0"/>
        <v>10</v>
      </c>
    </row>
    <row r="14" spans="2:5" ht="15.75" hidden="1" x14ac:dyDescent="0.25">
      <c r="B14" s="27" t="s">
        <v>14</v>
      </c>
      <c r="C14" s="5" t="s">
        <v>18</v>
      </c>
      <c r="D14" s="7">
        <v>11.34</v>
      </c>
      <c r="E14" s="28">
        <f t="shared" si="0"/>
        <v>5</v>
      </c>
    </row>
    <row r="15" spans="2:5" ht="15.75" hidden="1" x14ac:dyDescent="0.25">
      <c r="B15" s="27" t="s">
        <v>15</v>
      </c>
      <c r="C15" s="5" t="s">
        <v>19</v>
      </c>
      <c r="D15" s="7">
        <v>14.3</v>
      </c>
      <c r="E15" s="28">
        <f t="shared" si="0"/>
        <v>16</v>
      </c>
    </row>
    <row r="16" spans="2:5" ht="15.75" hidden="1" x14ac:dyDescent="0.25">
      <c r="B16" s="27" t="s">
        <v>16</v>
      </c>
      <c r="C16" s="5" t="s">
        <v>19</v>
      </c>
      <c r="D16" s="7">
        <v>13.6</v>
      </c>
      <c r="E16" s="28">
        <f t="shared" si="0"/>
        <v>14</v>
      </c>
    </row>
    <row r="17" spans="2:7" ht="15.75" hidden="1" x14ac:dyDescent="0.25">
      <c r="B17" s="27" t="s">
        <v>28</v>
      </c>
      <c r="C17" s="5" t="s">
        <v>19</v>
      </c>
      <c r="D17" s="7">
        <v>13.9</v>
      </c>
      <c r="E17" s="28">
        <f t="shared" si="0"/>
        <v>15</v>
      </c>
    </row>
    <row r="18" spans="2:7" ht="15.75" hidden="1" x14ac:dyDescent="0.25">
      <c r="B18" s="27" t="s">
        <v>29</v>
      </c>
      <c r="C18" s="5" t="s">
        <v>19</v>
      </c>
      <c r="D18" s="7">
        <v>12.1</v>
      </c>
      <c r="E18" s="28">
        <f t="shared" si="0"/>
        <v>9</v>
      </c>
    </row>
    <row r="19" spans="2:7" ht="15.75" hidden="1" x14ac:dyDescent="0.25">
      <c r="B19" s="32" t="s">
        <v>30</v>
      </c>
      <c r="C19" s="33" t="s">
        <v>19</v>
      </c>
      <c r="D19" s="34">
        <v>11.48</v>
      </c>
      <c r="E19" s="35">
        <f t="shared" si="0"/>
        <v>6</v>
      </c>
    </row>
    <row r="20" spans="2:7" ht="15.75" x14ac:dyDescent="0.25">
      <c r="B20" s="3"/>
      <c r="C20" s="3"/>
      <c r="D20" s="3"/>
      <c r="E20" s="3"/>
    </row>
    <row r="21" spans="2:7" ht="16.5" thickBot="1" x14ac:dyDescent="0.3">
      <c r="B21" s="18" t="s">
        <v>20</v>
      </c>
      <c r="C21" s="18"/>
      <c r="D21" s="18"/>
      <c r="E21" s="18"/>
      <c r="F21" s="18"/>
      <c r="G21" s="18"/>
    </row>
    <row r="22" spans="2:7" ht="42.75" customHeight="1" thickBot="1" x14ac:dyDescent="0.3">
      <c r="B22" s="8" t="s">
        <v>21</v>
      </c>
      <c r="C22" s="9" t="s">
        <v>22</v>
      </c>
      <c r="D22" s="9" t="s">
        <v>23</v>
      </c>
      <c r="E22" s="19" t="s">
        <v>24</v>
      </c>
      <c r="F22" s="8" t="s">
        <v>26</v>
      </c>
      <c r="G22" s="10" t="s">
        <v>25</v>
      </c>
    </row>
    <row r="23" spans="2:7" ht="15.75" x14ac:dyDescent="0.25">
      <c r="B23" s="11" t="s">
        <v>17</v>
      </c>
      <c r="C23" s="15">
        <f>COUNTIF($B$4:$C$19,"команда 1")</f>
        <v>5</v>
      </c>
      <c r="D23" s="21">
        <f>MAX(D4:D8)</f>
        <v>12.5</v>
      </c>
      <c r="E23" s="22">
        <f>MIN(D4:D8)</f>
        <v>10.1</v>
      </c>
      <c r="F23" s="23">
        <f>AVERAGE(D23:E23)</f>
        <v>11.3</v>
      </c>
      <c r="G23" s="20">
        <f>RANK(F23,$F$23:$F$25,1)</f>
        <v>1</v>
      </c>
    </row>
    <row r="24" spans="2:7" ht="15.75" x14ac:dyDescent="0.25">
      <c r="B24" s="12" t="s">
        <v>18</v>
      </c>
      <c r="C24" s="15">
        <f>COUNTIF($B$4:$C$19,"команда 2")</f>
        <v>6</v>
      </c>
      <c r="D24" s="21">
        <f>MAX(D9:D14)</f>
        <v>12.8</v>
      </c>
      <c r="E24" s="22">
        <f>MIN(D9:D14)</f>
        <v>11.11</v>
      </c>
      <c r="F24" s="23">
        <f t="shared" ref="F24:F25" si="1">AVERAGE(D24:E24)</f>
        <v>11.955</v>
      </c>
      <c r="G24" s="20">
        <f>RANK(F24,$F$23:$F$25,1)</f>
        <v>2</v>
      </c>
    </row>
    <row r="25" spans="2:7" ht="16.5" thickBot="1" x14ac:dyDescent="0.3">
      <c r="B25" s="13" t="s">
        <v>19</v>
      </c>
      <c r="C25" s="15">
        <f>COUNTIF($B$4:$C$19,"команда 3")</f>
        <v>5</v>
      </c>
      <c r="D25" s="21">
        <f>MAX(D15:D19)</f>
        <v>14.3</v>
      </c>
      <c r="E25" s="22">
        <f>MIN(D15:D19)</f>
        <v>11.48</v>
      </c>
      <c r="F25" s="23">
        <f t="shared" si="1"/>
        <v>12.89</v>
      </c>
      <c r="G25" s="20">
        <f>RANK(F25,$F$23:$F$25,1)</f>
        <v>3</v>
      </c>
    </row>
    <row r="26" spans="2:7" ht="16.5" thickBot="1" x14ac:dyDescent="0.3">
      <c r="B26" s="14" t="s">
        <v>27</v>
      </c>
      <c r="C26" s="16">
        <f>SUM(C23:C25)</f>
        <v>16</v>
      </c>
      <c r="D26" s="25">
        <f>SUM(D23:D25)</f>
        <v>39.6</v>
      </c>
      <c r="E26" s="26">
        <f>SUM(E23:E25)</f>
        <v>32.69</v>
      </c>
      <c r="F26" s="24">
        <f>SUM(F23:F25)</f>
        <v>36.145000000000003</v>
      </c>
      <c r="G26" s="17"/>
    </row>
  </sheetData>
  <mergeCells count="2">
    <mergeCell ref="B1:E1"/>
    <mergeCell ref="B21:G21"/>
  </mergeCells>
  <conditionalFormatting sqref="C4:C19">
    <cfRule type="cellIs" dxfId="67" priority="3" operator="equal">
      <formula>"команда 3"</formula>
    </cfRule>
    <cfRule type="cellIs" dxfId="66" priority="4" operator="equal">
      <formula>"команда 2"</formula>
    </cfRule>
  </conditionalFormatting>
  <conditionalFormatting sqref="C4:E4 C5:D8 E5:E19">
    <cfRule type="cellIs" dxfId="65" priority="2" operator="equal">
      <formula>"команда 1"</formula>
    </cfRule>
  </conditionalFormatting>
  <conditionalFormatting sqref="C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97ACB-367D-40B0-A59E-C5C8EB91F20A}">
  <dimension ref="B1:G26"/>
  <sheetViews>
    <sheetView workbookViewId="0">
      <selection activeCell="J14" sqref="J14"/>
    </sheetView>
  </sheetViews>
  <sheetFormatPr defaultRowHeight="15" x14ac:dyDescent="0.25"/>
  <cols>
    <col min="2" max="2" width="14.85546875" customWidth="1"/>
    <col min="3" max="3" width="13.5703125" customWidth="1"/>
    <col min="4" max="4" width="16" customWidth="1"/>
    <col min="5" max="5" width="26.42578125" customWidth="1"/>
    <col min="6" max="6" width="12" customWidth="1"/>
    <col min="7" max="7" width="13.5703125" customWidth="1"/>
  </cols>
  <sheetData>
    <row r="1" spans="2:5" ht="87.75" customHeight="1" x14ac:dyDescent="0.25">
      <c r="B1" s="1" t="s">
        <v>31</v>
      </c>
      <c r="C1" s="1"/>
      <c r="D1" s="1"/>
      <c r="E1" s="1"/>
    </row>
    <row r="2" spans="2:5" ht="15.75" customHeight="1" x14ac:dyDescent="0.25">
      <c r="B2" s="2"/>
      <c r="C2" s="2"/>
      <c r="D2" s="2"/>
      <c r="E2" s="2"/>
    </row>
    <row r="3" spans="2:5" ht="50.25" customHeight="1" x14ac:dyDescent="0.25">
      <c r="B3" s="29" t="s">
        <v>0</v>
      </c>
      <c r="C3" s="30" t="s">
        <v>1</v>
      </c>
      <c r="D3" s="30" t="s">
        <v>2</v>
      </c>
      <c r="E3" s="31" t="s">
        <v>3</v>
      </c>
    </row>
    <row r="4" spans="2:5" ht="15.75" hidden="1" x14ac:dyDescent="0.25">
      <c r="B4" s="27" t="s">
        <v>4</v>
      </c>
      <c r="C4" s="5" t="s">
        <v>17</v>
      </c>
      <c r="D4" s="6">
        <v>10.1</v>
      </c>
      <c r="E4" s="28">
        <f>RANK(D4,$D$4:$D$19,1)</f>
        <v>1</v>
      </c>
    </row>
    <row r="5" spans="2:5" ht="15.75" hidden="1" x14ac:dyDescent="0.25">
      <c r="B5" s="27" t="s">
        <v>5</v>
      </c>
      <c r="C5" s="5" t="s">
        <v>17</v>
      </c>
      <c r="D5" s="7">
        <v>12.5</v>
      </c>
      <c r="E5" s="28">
        <f t="shared" ref="E5:E19" si="0">RANK(D5,$D$4:$D$19,1)</f>
        <v>11</v>
      </c>
    </row>
    <row r="6" spans="2:5" ht="15.75" hidden="1" x14ac:dyDescent="0.25">
      <c r="B6" s="27" t="s">
        <v>6</v>
      </c>
      <c r="C6" s="5" t="s">
        <v>17</v>
      </c>
      <c r="D6" s="7">
        <v>10.5</v>
      </c>
      <c r="E6" s="28">
        <f t="shared" si="0"/>
        <v>2</v>
      </c>
    </row>
    <row r="7" spans="2:5" ht="15.75" hidden="1" x14ac:dyDescent="0.25">
      <c r="B7" s="27" t="s">
        <v>7</v>
      </c>
      <c r="C7" s="5" t="s">
        <v>17</v>
      </c>
      <c r="D7" s="7">
        <v>10.7</v>
      </c>
      <c r="E7" s="28">
        <f t="shared" si="0"/>
        <v>3</v>
      </c>
    </row>
    <row r="8" spans="2:5" ht="15.75" hidden="1" x14ac:dyDescent="0.25">
      <c r="B8" s="27" t="s">
        <v>8</v>
      </c>
      <c r="C8" s="5" t="s">
        <v>17</v>
      </c>
      <c r="D8" s="7">
        <v>12</v>
      </c>
      <c r="E8" s="28">
        <f t="shared" si="0"/>
        <v>8</v>
      </c>
    </row>
    <row r="9" spans="2:5" ht="15.75" x14ac:dyDescent="0.25">
      <c r="B9" s="27" t="s">
        <v>9</v>
      </c>
      <c r="C9" s="5" t="s">
        <v>18</v>
      </c>
      <c r="D9" s="7">
        <v>11.11</v>
      </c>
      <c r="E9" s="28">
        <f>RANK(D9,$D$4:$D$19,1)</f>
        <v>4</v>
      </c>
    </row>
    <row r="10" spans="2:5" ht="15.75" x14ac:dyDescent="0.25">
      <c r="B10" s="27" t="s">
        <v>14</v>
      </c>
      <c r="C10" s="5" t="s">
        <v>18</v>
      </c>
      <c r="D10" s="7">
        <v>11.34</v>
      </c>
      <c r="E10" s="28">
        <f>RANK(D10,$D$4:$D$19,1)</f>
        <v>5</v>
      </c>
    </row>
    <row r="11" spans="2:5" ht="15.75" x14ac:dyDescent="0.25">
      <c r="B11" s="27" t="s">
        <v>12</v>
      </c>
      <c r="C11" s="5" t="s">
        <v>18</v>
      </c>
      <c r="D11" s="7">
        <v>11.9</v>
      </c>
      <c r="E11" s="28">
        <f>RANK(D11,$D$4:$D$19,1)</f>
        <v>7</v>
      </c>
    </row>
    <row r="12" spans="2:5" ht="15.75" x14ac:dyDescent="0.25">
      <c r="B12" s="27" t="s">
        <v>13</v>
      </c>
      <c r="C12" s="5" t="s">
        <v>18</v>
      </c>
      <c r="D12" s="7">
        <v>12.3</v>
      </c>
      <c r="E12" s="28">
        <f>RANK(D12,$D$4:$D$19,1)</f>
        <v>10</v>
      </c>
    </row>
    <row r="13" spans="2:5" ht="15.75" x14ac:dyDescent="0.25">
      <c r="B13" s="27" t="s">
        <v>10</v>
      </c>
      <c r="C13" s="5" t="s">
        <v>18</v>
      </c>
      <c r="D13" s="7">
        <v>12.5</v>
      </c>
      <c r="E13" s="28">
        <f>RANK(D13,$D$4:$D$19,1)</f>
        <v>11</v>
      </c>
    </row>
    <row r="14" spans="2:5" ht="15.75" x14ac:dyDescent="0.25">
      <c r="B14" s="27" t="s">
        <v>11</v>
      </c>
      <c r="C14" s="5" t="s">
        <v>18</v>
      </c>
      <c r="D14" s="7">
        <v>12.8</v>
      </c>
      <c r="E14" s="28">
        <f>RANK(D14,$D$4:$D$19,1)</f>
        <v>13</v>
      </c>
    </row>
    <row r="15" spans="2:5" ht="15.75" hidden="1" x14ac:dyDescent="0.25">
      <c r="B15" s="27" t="s">
        <v>15</v>
      </c>
      <c r="C15" s="5" t="s">
        <v>19</v>
      </c>
      <c r="D15" s="7">
        <v>14.3</v>
      </c>
      <c r="E15" s="28">
        <f t="shared" si="0"/>
        <v>16</v>
      </c>
    </row>
    <row r="16" spans="2:5" ht="15.75" hidden="1" x14ac:dyDescent="0.25">
      <c r="B16" s="27" t="s">
        <v>16</v>
      </c>
      <c r="C16" s="5" t="s">
        <v>19</v>
      </c>
      <c r="D16" s="7">
        <v>13.6</v>
      </c>
      <c r="E16" s="28">
        <f t="shared" si="0"/>
        <v>14</v>
      </c>
    </row>
    <row r="17" spans="2:7" ht="15.75" hidden="1" x14ac:dyDescent="0.25">
      <c r="B17" s="27" t="s">
        <v>28</v>
      </c>
      <c r="C17" s="5" t="s">
        <v>19</v>
      </c>
      <c r="D17" s="7">
        <v>13.9</v>
      </c>
      <c r="E17" s="28">
        <f t="shared" si="0"/>
        <v>15</v>
      </c>
    </row>
    <row r="18" spans="2:7" ht="15.75" hidden="1" x14ac:dyDescent="0.25">
      <c r="B18" s="27" t="s">
        <v>29</v>
      </c>
      <c r="C18" s="5" t="s">
        <v>19</v>
      </c>
      <c r="D18" s="7">
        <v>12.1</v>
      </c>
      <c r="E18" s="28">
        <f t="shared" si="0"/>
        <v>9</v>
      </c>
    </row>
    <row r="19" spans="2:7" ht="15.75" hidden="1" x14ac:dyDescent="0.25">
      <c r="B19" s="32" t="s">
        <v>30</v>
      </c>
      <c r="C19" s="33" t="s">
        <v>19</v>
      </c>
      <c r="D19" s="34">
        <v>11.48</v>
      </c>
      <c r="E19" s="35">
        <f t="shared" si="0"/>
        <v>6</v>
      </c>
    </row>
    <row r="20" spans="2:7" ht="15.75" x14ac:dyDescent="0.25">
      <c r="B20" s="3"/>
      <c r="C20" s="3"/>
      <c r="D20" s="3"/>
      <c r="E20" s="3"/>
    </row>
    <row r="21" spans="2:7" ht="16.5" thickBot="1" x14ac:dyDescent="0.3">
      <c r="B21" s="18" t="s">
        <v>20</v>
      </c>
      <c r="C21" s="18"/>
      <c r="D21" s="18"/>
      <c r="E21" s="18"/>
      <c r="F21" s="18"/>
      <c r="G21" s="18"/>
    </row>
    <row r="22" spans="2:7" ht="42.75" customHeight="1" thickBot="1" x14ac:dyDescent="0.3">
      <c r="B22" s="8" t="s">
        <v>21</v>
      </c>
      <c r="C22" s="9" t="s">
        <v>22</v>
      </c>
      <c r="D22" s="9" t="s">
        <v>23</v>
      </c>
      <c r="E22" s="19" t="s">
        <v>24</v>
      </c>
      <c r="F22" s="8" t="s">
        <v>26</v>
      </c>
      <c r="G22" s="10" t="s">
        <v>25</v>
      </c>
    </row>
    <row r="23" spans="2:7" ht="15.75" x14ac:dyDescent="0.25">
      <c r="B23" s="11" t="s">
        <v>17</v>
      </c>
      <c r="C23" s="15">
        <f>COUNTIF($B$4:$C$19,"команда 1")</f>
        <v>5</v>
      </c>
      <c r="D23" s="21">
        <f>MAX(D4:D8)</f>
        <v>12.5</v>
      </c>
      <c r="E23" s="22">
        <f>MIN(D4:D8)</f>
        <v>10.1</v>
      </c>
      <c r="F23" s="23">
        <f>AVERAGE(D23:E23)</f>
        <v>11.3</v>
      </c>
      <c r="G23" s="20">
        <f>RANK(F23,$F$23:$F$25,1)</f>
        <v>1</v>
      </c>
    </row>
    <row r="24" spans="2:7" ht="15.75" x14ac:dyDescent="0.25">
      <c r="B24" s="12" t="s">
        <v>18</v>
      </c>
      <c r="C24" s="15">
        <f>COUNTIF($B$4:$C$19,"команда 2")</f>
        <v>6</v>
      </c>
      <c r="D24" s="21">
        <f>MAX(D9:D14)</f>
        <v>12.8</v>
      </c>
      <c r="E24" s="22">
        <f>MIN(D9:D14)</f>
        <v>11.11</v>
      </c>
      <c r="F24" s="23">
        <f t="shared" ref="F24:F25" si="1">AVERAGE(D24:E24)</f>
        <v>11.955</v>
      </c>
      <c r="G24" s="20">
        <f>RANK(F24,$F$23:$F$25,1)</f>
        <v>2</v>
      </c>
    </row>
    <row r="25" spans="2:7" ht="16.5" thickBot="1" x14ac:dyDescent="0.3">
      <c r="B25" s="13" t="s">
        <v>19</v>
      </c>
      <c r="C25" s="15">
        <f>COUNTIF($B$4:$C$19,"команда 3")</f>
        <v>5</v>
      </c>
      <c r="D25" s="21">
        <f>MAX(D15:D19)</f>
        <v>14.3</v>
      </c>
      <c r="E25" s="22">
        <f>MIN(D15:D19)</f>
        <v>11.48</v>
      </c>
      <c r="F25" s="23">
        <f t="shared" si="1"/>
        <v>12.89</v>
      </c>
      <c r="G25" s="20">
        <f>RANK(F25,$F$23:$F$25,1)</f>
        <v>3</v>
      </c>
    </row>
    <row r="26" spans="2:7" ht="16.5" thickBot="1" x14ac:dyDescent="0.3">
      <c r="B26" s="14" t="s">
        <v>27</v>
      </c>
      <c r="C26" s="16">
        <f>SUM(C23:C25)</f>
        <v>16</v>
      </c>
      <c r="D26" s="25">
        <f>SUM(D23:D25)</f>
        <v>39.6</v>
      </c>
      <c r="E26" s="26">
        <f>SUM(E23:E25)</f>
        <v>32.69</v>
      </c>
      <c r="F26" s="24">
        <f>SUM(F23:F25)</f>
        <v>36.145000000000003</v>
      </c>
      <c r="G26" s="17"/>
    </row>
  </sheetData>
  <mergeCells count="2">
    <mergeCell ref="B1:E1"/>
    <mergeCell ref="B21:G21"/>
  </mergeCells>
  <conditionalFormatting sqref="C4:C19">
    <cfRule type="cellIs" dxfId="56" priority="3" operator="equal">
      <formula>"команда 3"</formula>
    </cfRule>
    <cfRule type="cellIs" dxfId="55" priority="4" operator="equal">
      <formula>"команда 2"</formula>
    </cfRule>
  </conditionalFormatting>
  <conditionalFormatting sqref="C4:E4 C5:D8 E5:E19">
    <cfRule type="cellIs" dxfId="54" priority="2" operator="equal">
      <formula>"команда 1"</formula>
    </cfRule>
  </conditionalFormatting>
  <conditionalFormatting sqref="C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DF403-E4A4-495C-8F76-27F47F41FACD}">
  <dimension ref="B1:G26"/>
  <sheetViews>
    <sheetView workbookViewId="0">
      <selection activeCell="J21" sqref="J21"/>
    </sheetView>
  </sheetViews>
  <sheetFormatPr defaultRowHeight="15" x14ac:dyDescent="0.25"/>
  <cols>
    <col min="2" max="2" width="14.85546875" customWidth="1"/>
    <col min="3" max="3" width="13.5703125" customWidth="1"/>
    <col min="4" max="4" width="16" customWidth="1"/>
    <col min="5" max="5" width="26.42578125" customWidth="1"/>
    <col min="6" max="6" width="12" customWidth="1"/>
    <col min="7" max="7" width="13.5703125" customWidth="1"/>
  </cols>
  <sheetData>
    <row r="1" spans="2:5" ht="87.75" customHeight="1" x14ac:dyDescent="0.25">
      <c r="B1" s="1" t="s">
        <v>31</v>
      </c>
      <c r="C1" s="1"/>
      <c r="D1" s="1"/>
      <c r="E1" s="1"/>
    </row>
    <row r="2" spans="2:5" ht="15.75" customHeight="1" x14ac:dyDescent="0.25">
      <c r="B2" s="2"/>
      <c r="C2" s="2"/>
      <c r="D2" s="2"/>
      <c r="E2" s="2"/>
    </row>
    <row r="3" spans="2:5" ht="50.25" customHeight="1" x14ac:dyDescent="0.25">
      <c r="B3" s="29" t="s">
        <v>0</v>
      </c>
      <c r="C3" s="30" t="s">
        <v>1</v>
      </c>
      <c r="D3" s="30" t="s">
        <v>2</v>
      </c>
      <c r="E3" s="31" t="s">
        <v>3</v>
      </c>
    </row>
    <row r="4" spans="2:5" ht="15.75" hidden="1" x14ac:dyDescent="0.25">
      <c r="B4" s="27" t="s">
        <v>4</v>
      </c>
      <c r="C4" s="5" t="s">
        <v>17</v>
      </c>
      <c r="D4" s="6">
        <v>10.1</v>
      </c>
      <c r="E4" s="28">
        <f>RANK(D4,$D$4:$D$19,1)</f>
        <v>1</v>
      </c>
    </row>
    <row r="5" spans="2:5" ht="15.75" hidden="1" x14ac:dyDescent="0.25">
      <c r="B5" s="27" t="s">
        <v>5</v>
      </c>
      <c r="C5" s="5" t="s">
        <v>17</v>
      </c>
      <c r="D5" s="7">
        <v>12.5</v>
      </c>
      <c r="E5" s="28">
        <f t="shared" ref="E5:E19" si="0">RANK(D5,$D$4:$D$19,1)</f>
        <v>11</v>
      </c>
    </row>
    <row r="6" spans="2:5" ht="15.75" hidden="1" x14ac:dyDescent="0.25">
      <c r="B6" s="27" t="s">
        <v>6</v>
      </c>
      <c r="C6" s="5" t="s">
        <v>17</v>
      </c>
      <c r="D6" s="7">
        <v>10.5</v>
      </c>
      <c r="E6" s="28">
        <f t="shared" si="0"/>
        <v>2</v>
      </c>
    </row>
    <row r="7" spans="2:5" ht="15.75" hidden="1" x14ac:dyDescent="0.25">
      <c r="B7" s="27" t="s">
        <v>7</v>
      </c>
      <c r="C7" s="5" t="s">
        <v>17</v>
      </c>
      <c r="D7" s="7">
        <v>10.7</v>
      </c>
      <c r="E7" s="28">
        <f t="shared" si="0"/>
        <v>3</v>
      </c>
    </row>
    <row r="8" spans="2:5" ht="15.75" hidden="1" x14ac:dyDescent="0.25">
      <c r="B8" s="27" t="s">
        <v>8</v>
      </c>
      <c r="C8" s="5" t="s">
        <v>17</v>
      </c>
      <c r="D8" s="7">
        <v>12</v>
      </c>
      <c r="E8" s="28">
        <f t="shared" si="0"/>
        <v>8</v>
      </c>
    </row>
    <row r="9" spans="2:5" ht="15.75" hidden="1" x14ac:dyDescent="0.25">
      <c r="B9" s="27" t="s">
        <v>9</v>
      </c>
      <c r="C9" s="5" t="s">
        <v>18</v>
      </c>
      <c r="D9" s="7">
        <v>11.11</v>
      </c>
      <c r="E9" s="28">
        <f t="shared" si="0"/>
        <v>4</v>
      </c>
    </row>
    <row r="10" spans="2:5" ht="15.75" hidden="1" x14ac:dyDescent="0.25">
      <c r="B10" s="27" t="s">
        <v>10</v>
      </c>
      <c r="C10" s="5" t="s">
        <v>18</v>
      </c>
      <c r="D10" s="7">
        <v>12.5</v>
      </c>
      <c r="E10" s="28">
        <f t="shared" si="0"/>
        <v>11</v>
      </c>
    </row>
    <row r="11" spans="2:5" ht="15.75" hidden="1" x14ac:dyDescent="0.25">
      <c r="B11" s="27" t="s">
        <v>11</v>
      </c>
      <c r="C11" s="5" t="s">
        <v>18</v>
      </c>
      <c r="D11" s="7">
        <v>12.8</v>
      </c>
      <c r="E11" s="28">
        <f t="shared" si="0"/>
        <v>13</v>
      </c>
    </row>
    <row r="12" spans="2:5" ht="15.75" hidden="1" x14ac:dyDescent="0.25">
      <c r="B12" s="27" t="s">
        <v>12</v>
      </c>
      <c r="C12" s="5" t="s">
        <v>18</v>
      </c>
      <c r="D12" s="7">
        <v>11.9</v>
      </c>
      <c r="E12" s="28">
        <f t="shared" si="0"/>
        <v>7</v>
      </c>
    </row>
    <row r="13" spans="2:5" ht="15.75" hidden="1" x14ac:dyDescent="0.25">
      <c r="B13" s="27" t="s">
        <v>13</v>
      </c>
      <c r="C13" s="5" t="s">
        <v>18</v>
      </c>
      <c r="D13" s="7">
        <v>12.3</v>
      </c>
      <c r="E13" s="28">
        <f t="shared" si="0"/>
        <v>10</v>
      </c>
    </row>
    <row r="14" spans="2:5" ht="15.75" hidden="1" x14ac:dyDescent="0.25">
      <c r="B14" s="27" t="s">
        <v>14</v>
      </c>
      <c r="C14" s="5" t="s">
        <v>18</v>
      </c>
      <c r="D14" s="7">
        <v>11.34</v>
      </c>
      <c r="E14" s="28">
        <f t="shared" si="0"/>
        <v>5</v>
      </c>
    </row>
    <row r="15" spans="2:5" ht="15.75" x14ac:dyDescent="0.25">
      <c r="B15" s="27" t="s">
        <v>30</v>
      </c>
      <c r="C15" s="5" t="s">
        <v>19</v>
      </c>
      <c r="D15" s="7">
        <v>11.48</v>
      </c>
      <c r="E15" s="28">
        <f>RANK(D15,$D$4:$D$19,1)</f>
        <v>6</v>
      </c>
    </row>
    <row r="16" spans="2:5" ht="15.75" x14ac:dyDescent="0.25">
      <c r="B16" s="27" t="s">
        <v>29</v>
      </c>
      <c r="C16" s="5" t="s">
        <v>19</v>
      </c>
      <c r="D16" s="7">
        <v>12.1</v>
      </c>
      <c r="E16" s="28">
        <f>RANK(D16,$D$4:$D$19,1)</f>
        <v>9</v>
      </c>
    </row>
    <row r="17" spans="2:7" ht="15.75" x14ac:dyDescent="0.25">
      <c r="B17" s="27" t="s">
        <v>16</v>
      </c>
      <c r="C17" s="5" t="s">
        <v>19</v>
      </c>
      <c r="D17" s="7">
        <v>13.6</v>
      </c>
      <c r="E17" s="28">
        <f>RANK(D17,$D$4:$D$19,1)</f>
        <v>14</v>
      </c>
    </row>
    <row r="18" spans="2:7" ht="15.75" x14ac:dyDescent="0.25">
      <c r="B18" s="27" t="s">
        <v>28</v>
      </c>
      <c r="C18" s="5" t="s">
        <v>19</v>
      </c>
      <c r="D18" s="7">
        <v>13.9</v>
      </c>
      <c r="E18" s="28">
        <f>RANK(D18,$D$4:$D$19,1)</f>
        <v>15</v>
      </c>
    </row>
    <row r="19" spans="2:7" ht="15.75" x14ac:dyDescent="0.25">
      <c r="B19" s="32" t="s">
        <v>15</v>
      </c>
      <c r="C19" s="33" t="s">
        <v>19</v>
      </c>
      <c r="D19" s="34">
        <v>14.3</v>
      </c>
      <c r="E19" s="35">
        <f>RANK(D19,$D$4:$D$19,1)</f>
        <v>16</v>
      </c>
    </row>
    <row r="20" spans="2:7" ht="15.75" x14ac:dyDescent="0.25">
      <c r="B20" s="3"/>
      <c r="C20" s="3"/>
      <c r="D20" s="3"/>
      <c r="E20" s="3"/>
    </row>
    <row r="21" spans="2:7" ht="16.5" thickBot="1" x14ac:dyDescent="0.3">
      <c r="B21" s="18" t="s">
        <v>20</v>
      </c>
      <c r="C21" s="18"/>
      <c r="D21" s="18"/>
      <c r="E21" s="18"/>
      <c r="F21" s="18"/>
      <c r="G21" s="18"/>
    </row>
    <row r="22" spans="2:7" ht="42.75" customHeight="1" thickBot="1" x14ac:dyDescent="0.3">
      <c r="B22" s="8" t="s">
        <v>21</v>
      </c>
      <c r="C22" s="9" t="s">
        <v>22</v>
      </c>
      <c r="D22" s="9" t="s">
        <v>23</v>
      </c>
      <c r="E22" s="19" t="s">
        <v>24</v>
      </c>
      <c r="F22" s="8" t="s">
        <v>26</v>
      </c>
      <c r="G22" s="10" t="s">
        <v>25</v>
      </c>
    </row>
    <row r="23" spans="2:7" ht="15.75" x14ac:dyDescent="0.25">
      <c r="B23" s="11" t="s">
        <v>17</v>
      </c>
      <c r="C23" s="15">
        <f>COUNTIF($B$4:$C$19,"команда 1")</f>
        <v>5</v>
      </c>
      <c r="D23" s="21">
        <f>MAX(D4:D8)</f>
        <v>12.5</v>
      </c>
      <c r="E23" s="22">
        <f>MIN(D4:D8)</f>
        <v>10.1</v>
      </c>
      <c r="F23" s="23">
        <f>AVERAGE(D23:E23)</f>
        <v>11.3</v>
      </c>
      <c r="G23" s="20">
        <f>RANK(F23,$F$23:$F$25,1)</f>
        <v>1</v>
      </c>
    </row>
    <row r="24" spans="2:7" ht="15.75" x14ac:dyDescent="0.25">
      <c r="B24" s="12" t="s">
        <v>18</v>
      </c>
      <c r="C24" s="15">
        <f>COUNTIF($B$4:$C$19,"команда 2")</f>
        <v>6</v>
      </c>
      <c r="D24" s="21">
        <f>MAX(D9:D14)</f>
        <v>12.8</v>
      </c>
      <c r="E24" s="22">
        <f>MIN(D9:D14)</f>
        <v>11.11</v>
      </c>
      <c r="F24" s="23">
        <f t="shared" ref="F24:F25" si="1">AVERAGE(D24:E24)</f>
        <v>11.955</v>
      </c>
      <c r="G24" s="20">
        <f>RANK(F24,$F$23:$F$25,1)</f>
        <v>2</v>
      </c>
    </row>
    <row r="25" spans="2:7" ht="16.5" thickBot="1" x14ac:dyDescent="0.3">
      <c r="B25" s="13" t="s">
        <v>19</v>
      </c>
      <c r="C25" s="15">
        <f>COUNTIF($B$4:$C$19,"команда 3")</f>
        <v>5</v>
      </c>
      <c r="D25" s="21">
        <f>MAX(D15:D19)</f>
        <v>14.3</v>
      </c>
      <c r="E25" s="22">
        <f>MIN(D15:D19)</f>
        <v>11.48</v>
      </c>
      <c r="F25" s="23">
        <f t="shared" si="1"/>
        <v>12.89</v>
      </c>
      <c r="G25" s="20">
        <f>RANK(F25,$F$23:$F$25,1)</f>
        <v>3</v>
      </c>
    </row>
    <row r="26" spans="2:7" ht="16.5" thickBot="1" x14ac:dyDescent="0.3">
      <c r="B26" s="14" t="s">
        <v>27</v>
      </c>
      <c r="C26" s="16">
        <f>SUM(C23:C25)</f>
        <v>16</v>
      </c>
      <c r="D26" s="25">
        <f>SUM(D23:D25)</f>
        <v>39.6</v>
      </c>
      <c r="E26" s="26">
        <f>SUM(E23:E25)</f>
        <v>32.69</v>
      </c>
      <c r="F26" s="24">
        <f>SUM(F23:F25)</f>
        <v>36.145000000000003</v>
      </c>
      <c r="G26" s="17"/>
    </row>
  </sheetData>
  <mergeCells count="2">
    <mergeCell ref="B1:E1"/>
    <mergeCell ref="B21:G21"/>
  </mergeCells>
  <conditionalFormatting sqref="C4:C19">
    <cfRule type="cellIs" dxfId="45" priority="3" operator="equal">
      <formula>"команда 3"</formula>
    </cfRule>
    <cfRule type="cellIs" dxfId="44" priority="4" operator="equal">
      <formula>"команда 2"</formula>
    </cfRule>
  </conditionalFormatting>
  <conditionalFormatting sqref="C4:E4 C5:D8 E5:E19">
    <cfRule type="cellIs" dxfId="43" priority="2" operator="equal">
      <formula>"команда 1"</formula>
    </cfRule>
  </conditionalFormatting>
  <conditionalFormatting sqref="C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57E89-3447-4161-8574-4D83C80D578B}">
  <dimension ref="B1:G26"/>
  <sheetViews>
    <sheetView workbookViewId="0">
      <selection activeCell="H10" sqref="H10"/>
    </sheetView>
  </sheetViews>
  <sheetFormatPr defaultRowHeight="15" x14ac:dyDescent="0.25"/>
  <cols>
    <col min="2" max="2" width="14.85546875" customWidth="1"/>
    <col min="3" max="3" width="13.5703125" customWidth="1"/>
    <col min="4" max="4" width="16" customWidth="1"/>
    <col min="5" max="5" width="26.42578125" customWidth="1"/>
    <col min="6" max="6" width="12" customWidth="1"/>
    <col min="7" max="7" width="13.5703125" customWidth="1"/>
  </cols>
  <sheetData>
    <row r="1" spans="2:5" ht="87.75" customHeight="1" x14ac:dyDescent="0.25">
      <c r="B1" s="1" t="s">
        <v>31</v>
      </c>
      <c r="C1" s="1"/>
      <c r="D1" s="1"/>
      <c r="E1" s="1"/>
    </row>
    <row r="2" spans="2:5" ht="15.75" customHeight="1" x14ac:dyDescent="0.25">
      <c r="B2" s="2"/>
      <c r="C2" s="2"/>
      <c r="D2" s="2"/>
      <c r="E2" s="2"/>
    </row>
    <row r="3" spans="2:5" ht="50.25" customHeight="1" x14ac:dyDescent="0.25">
      <c r="B3" s="29" t="s">
        <v>0</v>
      </c>
      <c r="C3" s="30" t="s">
        <v>1</v>
      </c>
      <c r="D3" s="30" t="s">
        <v>2</v>
      </c>
      <c r="E3" s="31" t="s">
        <v>3</v>
      </c>
    </row>
    <row r="4" spans="2:5" ht="15.75" x14ac:dyDescent="0.25">
      <c r="B4" s="27" t="s">
        <v>4</v>
      </c>
      <c r="C4" s="5" t="s">
        <v>17</v>
      </c>
      <c r="D4" s="6">
        <v>10.1</v>
      </c>
      <c r="E4" s="28">
        <f>RANK(D4,$D$4:$D$19,1)</f>
        <v>1</v>
      </c>
    </row>
    <row r="5" spans="2:5" ht="15.75" x14ac:dyDescent="0.25">
      <c r="B5" s="27" t="s">
        <v>6</v>
      </c>
      <c r="C5" s="5" t="s">
        <v>17</v>
      </c>
      <c r="D5" s="7">
        <v>10.5</v>
      </c>
      <c r="E5" s="28">
        <f>RANK(D5,$D$4:$D$19,1)</f>
        <v>2</v>
      </c>
    </row>
    <row r="6" spans="2:5" ht="15.75" x14ac:dyDescent="0.25">
      <c r="B6" s="27" t="s">
        <v>7</v>
      </c>
      <c r="C6" s="5" t="s">
        <v>17</v>
      </c>
      <c r="D6" s="7">
        <v>10.7</v>
      </c>
      <c r="E6" s="28">
        <f>RANK(D6,$D$4:$D$19,1)</f>
        <v>3</v>
      </c>
    </row>
    <row r="7" spans="2:5" ht="15.75" x14ac:dyDescent="0.25">
      <c r="B7" s="27" t="s">
        <v>9</v>
      </c>
      <c r="C7" s="5" t="s">
        <v>18</v>
      </c>
      <c r="D7" s="7">
        <v>11.11</v>
      </c>
      <c r="E7" s="28">
        <f>RANK(D7,$D$4:$D$19,1)</f>
        <v>4</v>
      </c>
    </row>
    <row r="8" spans="2:5" ht="15.75" x14ac:dyDescent="0.25">
      <c r="B8" s="27" t="s">
        <v>14</v>
      </c>
      <c r="C8" s="5" t="s">
        <v>18</v>
      </c>
      <c r="D8" s="7">
        <v>11.34</v>
      </c>
      <c r="E8" s="28">
        <f>RANK(D8,$D$4:$D$19,1)</f>
        <v>5</v>
      </c>
    </row>
    <row r="9" spans="2:5" ht="15.75" x14ac:dyDescent="0.25">
      <c r="B9" s="27" t="s">
        <v>30</v>
      </c>
      <c r="C9" s="5" t="s">
        <v>19</v>
      </c>
      <c r="D9" s="7">
        <v>11.48</v>
      </c>
      <c r="E9" s="28">
        <f>RANK(D9,$D$4:$D$19,1)</f>
        <v>6</v>
      </c>
    </row>
    <row r="10" spans="2:5" ht="15.75" x14ac:dyDescent="0.25">
      <c r="B10" s="27" t="s">
        <v>12</v>
      </c>
      <c r="C10" s="5" t="s">
        <v>18</v>
      </c>
      <c r="D10" s="7">
        <v>11.9</v>
      </c>
      <c r="E10" s="28">
        <f>RANK(D10,$D$4:$D$19,1)</f>
        <v>7</v>
      </c>
    </row>
    <row r="11" spans="2:5" ht="15.75" x14ac:dyDescent="0.25">
      <c r="B11" s="27" t="s">
        <v>8</v>
      </c>
      <c r="C11" s="5" t="s">
        <v>17</v>
      </c>
      <c r="D11" s="7">
        <v>12</v>
      </c>
      <c r="E11" s="28">
        <f>RANK(D11,$D$4:$D$19,1)</f>
        <v>8</v>
      </c>
    </row>
    <row r="12" spans="2:5" ht="15.75" x14ac:dyDescent="0.25">
      <c r="B12" s="27" t="s">
        <v>29</v>
      </c>
      <c r="C12" s="5" t="s">
        <v>19</v>
      </c>
      <c r="D12" s="7">
        <v>12.1</v>
      </c>
      <c r="E12" s="28">
        <f>RANK(D12,$D$4:$D$19,1)</f>
        <v>9</v>
      </c>
    </row>
    <row r="13" spans="2:5" ht="15.75" x14ac:dyDescent="0.25">
      <c r="B13" s="27" t="s">
        <v>13</v>
      </c>
      <c r="C13" s="5" t="s">
        <v>18</v>
      </c>
      <c r="D13" s="7">
        <v>12.3</v>
      </c>
      <c r="E13" s="28">
        <f>RANK(D13,$D$4:$D$19,1)</f>
        <v>10</v>
      </c>
    </row>
    <row r="14" spans="2:5" ht="15.75" x14ac:dyDescent="0.25">
      <c r="B14" s="27" t="s">
        <v>5</v>
      </c>
      <c r="C14" s="5" t="s">
        <v>17</v>
      </c>
      <c r="D14" s="7">
        <v>12.5</v>
      </c>
      <c r="E14" s="28">
        <f>RANK(D14,$D$4:$D$19,1)</f>
        <v>11</v>
      </c>
    </row>
    <row r="15" spans="2:5" ht="15.75" x14ac:dyDescent="0.25">
      <c r="B15" s="27" t="s">
        <v>10</v>
      </c>
      <c r="C15" s="5" t="s">
        <v>18</v>
      </c>
      <c r="D15" s="7">
        <v>12.5</v>
      </c>
      <c r="E15" s="28">
        <f>RANK(D15,$D$4:$D$19,1)</f>
        <v>11</v>
      </c>
    </row>
    <row r="16" spans="2:5" ht="15.75" x14ac:dyDescent="0.25">
      <c r="B16" s="27" t="s">
        <v>11</v>
      </c>
      <c r="C16" s="5" t="s">
        <v>18</v>
      </c>
      <c r="D16" s="7">
        <v>12.8</v>
      </c>
      <c r="E16" s="28">
        <f>RANK(D16,$D$4:$D$19,1)</f>
        <v>13</v>
      </c>
    </row>
    <row r="17" spans="2:7" ht="15.75" x14ac:dyDescent="0.25">
      <c r="B17" s="27" t="s">
        <v>16</v>
      </c>
      <c r="C17" s="5" t="s">
        <v>19</v>
      </c>
      <c r="D17" s="7">
        <v>13.6</v>
      </c>
      <c r="E17" s="28">
        <f>RANK(D17,$D$4:$D$19,1)</f>
        <v>14</v>
      </c>
    </row>
    <row r="18" spans="2:7" ht="15.75" x14ac:dyDescent="0.25">
      <c r="B18" s="27" t="s">
        <v>28</v>
      </c>
      <c r="C18" s="5" t="s">
        <v>19</v>
      </c>
      <c r="D18" s="7">
        <v>13.9</v>
      </c>
      <c r="E18" s="28">
        <f>RANK(D18,$D$4:$D$19,1)</f>
        <v>15</v>
      </c>
    </row>
    <row r="19" spans="2:7" ht="15.75" x14ac:dyDescent="0.25">
      <c r="B19" s="32" t="s">
        <v>15</v>
      </c>
      <c r="C19" s="33" t="s">
        <v>19</v>
      </c>
      <c r="D19" s="34">
        <v>14.3</v>
      </c>
      <c r="E19" s="35">
        <f>RANK(D19,$D$4:$D$19,1)</f>
        <v>16</v>
      </c>
    </row>
    <row r="20" spans="2:7" ht="15.75" x14ac:dyDescent="0.25">
      <c r="B20" s="3"/>
      <c r="C20" s="3"/>
      <c r="D20" s="3"/>
      <c r="E20" s="3"/>
    </row>
    <row r="21" spans="2:7" ht="16.5" thickBot="1" x14ac:dyDescent="0.3">
      <c r="B21" s="18" t="s">
        <v>20</v>
      </c>
      <c r="C21" s="18"/>
      <c r="D21" s="18"/>
      <c r="E21" s="18"/>
      <c r="F21" s="18"/>
      <c r="G21" s="18"/>
    </row>
    <row r="22" spans="2:7" ht="42.75" customHeight="1" thickBot="1" x14ac:dyDescent="0.3">
      <c r="B22" s="8" t="s">
        <v>21</v>
      </c>
      <c r="C22" s="9" t="s">
        <v>22</v>
      </c>
      <c r="D22" s="9" t="s">
        <v>23</v>
      </c>
      <c r="E22" s="19" t="s">
        <v>24</v>
      </c>
      <c r="F22" s="8" t="s">
        <v>26</v>
      </c>
      <c r="G22" s="10" t="s">
        <v>25</v>
      </c>
    </row>
    <row r="23" spans="2:7" ht="15.75" x14ac:dyDescent="0.25">
      <c r="B23" s="11" t="s">
        <v>17</v>
      </c>
      <c r="C23" s="15">
        <f>COUNTIF($B$4:$C$19,"команда 1")</f>
        <v>5</v>
      </c>
      <c r="D23" s="21">
        <f>MAX(D4:D8)</f>
        <v>11.34</v>
      </c>
      <c r="E23" s="22">
        <f>MIN(D4:D8)</f>
        <v>10.1</v>
      </c>
      <c r="F23" s="23">
        <f>AVERAGE(D23:E23)</f>
        <v>10.719999999999999</v>
      </c>
      <c r="G23" s="20">
        <f>RANK(F23,$F$23:$F$25,1)</f>
        <v>1</v>
      </c>
    </row>
    <row r="24" spans="2:7" ht="15.75" x14ac:dyDescent="0.25">
      <c r="B24" s="12" t="s">
        <v>18</v>
      </c>
      <c r="C24" s="15">
        <f>COUNTIF($B$4:$C$19,"команда 2")</f>
        <v>6</v>
      </c>
      <c r="D24" s="21">
        <f>MAX(D9:D14)</f>
        <v>12.5</v>
      </c>
      <c r="E24" s="22">
        <f>MIN(D9:D14)</f>
        <v>11.48</v>
      </c>
      <c r="F24" s="23">
        <f t="shared" ref="F24:F25" si="0">AVERAGE(D24:E24)</f>
        <v>11.99</v>
      </c>
      <c r="G24" s="20">
        <f>RANK(F24,$F$23:$F$25,1)</f>
        <v>2</v>
      </c>
    </row>
    <row r="25" spans="2:7" ht="16.5" thickBot="1" x14ac:dyDescent="0.3">
      <c r="B25" s="13" t="s">
        <v>19</v>
      </c>
      <c r="C25" s="15">
        <f>COUNTIF($B$4:$C$19,"команда 3")</f>
        <v>5</v>
      </c>
      <c r="D25" s="21">
        <f>MAX(D15:D19)</f>
        <v>14.3</v>
      </c>
      <c r="E25" s="22">
        <f>MIN(D15:D19)</f>
        <v>12.5</v>
      </c>
      <c r="F25" s="23">
        <f t="shared" si="0"/>
        <v>13.4</v>
      </c>
      <c r="G25" s="20">
        <f>RANK(F25,$F$23:$F$25,1)</f>
        <v>3</v>
      </c>
    </row>
    <row r="26" spans="2:7" ht="16.5" thickBot="1" x14ac:dyDescent="0.3">
      <c r="B26" s="14" t="s">
        <v>27</v>
      </c>
      <c r="C26" s="16">
        <f>SUM(C23:C25)</f>
        <v>16</v>
      </c>
      <c r="D26" s="25">
        <f>SUM(D23:D25)</f>
        <v>38.14</v>
      </c>
      <c r="E26" s="26">
        <f>SUM(E23:E25)</f>
        <v>34.08</v>
      </c>
      <c r="F26" s="24">
        <f>SUM(F23:F25)</f>
        <v>36.11</v>
      </c>
      <c r="G26" s="17"/>
    </row>
  </sheetData>
  <mergeCells count="2">
    <mergeCell ref="B1:E1"/>
    <mergeCell ref="B21:G21"/>
  </mergeCells>
  <conditionalFormatting sqref="C4:C19">
    <cfRule type="cellIs" dxfId="23" priority="5" operator="equal">
      <formula>"команда 3"</formula>
    </cfRule>
    <cfRule type="cellIs" dxfId="22" priority="6" operator="equal">
      <formula>"команда 2"</formula>
    </cfRule>
  </conditionalFormatting>
  <conditionalFormatting sqref="C4:E4 C5:D8 E5:E19">
    <cfRule type="cellIs" dxfId="21" priority="4" operator="equal">
      <formula>"команда 1"</formula>
    </cfRule>
  </conditionalFormatting>
  <conditionalFormatting sqref="C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E6">
    <cfRule type="containsText" dxfId="15" priority="2" operator="containsText" text="1">
      <formula>NOT(ISERROR(SEARCH("1",B4)))</formula>
    </cfRule>
    <cfRule type="cellIs" dxfId="16" priority="1" operator="lessThan">
      <formula>4</formula>
    </cfRule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E87FC-B524-41FA-A19A-7DC4F8A6399C}">
  <dimension ref="B1:G26"/>
  <sheetViews>
    <sheetView workbookViewId="0">
      <selection activeCell="D20" sqref="D20"/>
    </sheetView>
  </sheetViews>
  <sheetFormatPr defaultRowHeight="15" x14ac:dyDescent="0.25"/>
  <cols>
    <col min="2" max="2" width="14.85546875" customWidth="1"/>
    <col min="3" max="3" width="13.5703125" customWidth="1"/>
    <col min="4" max="4" width="16" customWidth="1"/>
    <col min="5" max="5" width="26.42578125" customWidth="1"/>
    <col min="6" max="6" width="12" customWidth="1"/>
    <col min="7" max="7" width="13.5703125" customWidth="1"/>
  </cols>
  <sheetData>
    <row r="1" spans="2:5" ht="87.75" customHeight="1" x14ac:dyDescent="0.25">
      <c r="B1" s="1" t="s">
        <v>31</v>
      </c>
      <c r="C1" s="1"/>
      <c r="D1" s="1"/>
      <c r="E1" s="1"/>
    </row>
    <row r="2" spans="2:5" ht="15.75" customHeight="1" x14ac:dyDescent="0.25">
      <c r="B2" s="2"/>
      <c r="C2" s="2"/>
      <c r="D2" s="2"/>
      <c r="E2" s="2"/>
    </row>
    <row r="3" spans="2:5" ht="50.25" customHeight="1" x14ac:dyDescent="0.25">
      <c r="B3" s="29" t="s">
        <v>0</v>
      </c>
      <c r="C3" s="30" t="s">
        <v>1</v>
      </c>
      <c r="D3" s="30" t="s">
        <v>2</v>
      </c>
      <c r="E3" s="31" t="s">
        <v>3</v>
      </c>
    </row>
    <row r="4" spans="2:5" ht="15.75" x14ac:dyDescent="0.25">
      <c r="B4" s="27" t="s">
        <v>4</v>
      </c>
      <c r="C4" s="5" t="s">
        <v>17</v>
      </c>
      <c r="D4" s="6">
        <v>10.1</v>
      </c>
      <c r="E4" s="28">
        <f>RANK(D4,$D$4:$D$19,1)</f>
        <v>1</v>
      </c>
    </row>
    <row r="5" spans="2:5" ht="15.75" x14ac:dyDescent="0.25">
      <c r="B5" s="27" t="s">
        <v>5</v>
      </c>
      <c r="C5" s="5" t="s">
        <v>17</v>
      </c>
      <c r="D5" s="7">
        <v>12.5</v>
      </c>
      <c r="E5" s="28">
        <f t="shared" ref="E5:E19" si="0">RANK(D5,$D$4:$D$19,1)</f>
        <v>11</v>
      </c>
    </row>
    <row r="6" spans="2:5" ht="15.75" x14ac:dyDescent="0.25">
      <c r="B6" s="27" t="s">
        <v>6</v>
      </c>
      <c r="C6" s="5" t="s">
        <v>17</v>
      </c>
      <c r="D6" s="7">
        <v>10.5</v>
      </c>
      <c r="E6" s="28">
        <f t="shared" si="0"/>
        <v>2</v>
      </c>
    </row>
    <row r="7" spans="2:5" ht="15.75" x14ac:dyDescent="0.25">
      <c r="B7" s="27" t="s">
        <v>7</v>
      </c>
      <c r="C7" s="5" t="s">
        <v>17</v>
      </c>
      <c r="D7" s="7">
        <v>10.7</v>
      </c>
      <c r="E7" s="28">
        <f t="shared" si="0"/>
        <v>3</v>
      </c>
    </row>
    <row r="8" spans="2:5" ht="15.75" x14ac:dyDescent="0.25">
      <c r="B8" s="27" t="s">
        <v>8</v>
      </c>
      <c r="C8" s="5" t="s">
        <v>17</v>
      </c>
      <c r="D8" s="7">
        <v>12</v>
      </c>
      <c r="E8" s="28">
        <f t="shared" si="0"/>
        <v>8</v>
      </c>
    </row>
    <row r="9" spans="2:5" ht="15.75" x14ac:dyDescent="0.25">
      <c r="B9" s="27" t="s">
        <v>9</v>
      </c>
      <c r="C9" s="5" t="s">
        <v>18</v>
      </c>
      <c r="D9" s="7">
        <v>11.11</v>
      </c>
      <c r="E9" s="28">
        <f t="shared" si="0"/>
        <v>4</v>
      </c>
    </row>
    <row r="10" spans="2:5" ht="15.75" x14ac:dyDescent="0.25">
      <c r="B10" s="27" t="s">
        <v>10</v>
      </c>
      <c r="C10" s="5" t="s">
        <v>18</v>
      </c>
      <c r="D10" s="7">
        <v>12.5</v>
      </c>
      <c r="E10" s="28">
        <f t="shared" si="0"/>
        <v>11</v>
      </c>
    </row>
    <row r="11" spans="2:5" ht="15.75" x14ac:dyDescent="0.25">
      <c r="B11" s="27" t="s">
        <v>11</v>
      </c>
      <c r="C11" s="5" t="s">
        <v>18</v>
      </c>
      <c r="D11" s="7">
        <v>12.8</v>
      </c>
      <c r="E11" s="28">
        <f t="shared" si="0"/>
        <v>13</v>
      </c>
    </row>
    <row r="12" spans="2:5" ht="15.75" x14ac:dyDescent="0.25">
      <c r="B12" s="27" t="s">
        <v>12</v>
      </c>
      <c r="C12" s="5" t="s">
        <v>18</v>
      </c>
      <c r="D12" s="7">
        <v>11.9</v>
      </c>
      <c r="E12" s="28">
        <f t="shared" si="0"/>
        <v>7</v>
      </c>
    </row>
    <row r="13" spans="2:5" ht="15.75" x14ac:dyDescent="0.25">
      <c r="B13" s="27" t="s">
        <v>13</v>
      </c>
      <c r="C13" s="5" t="s">
        <v>18</v>
      </c>
      <c r="D13" s="7">
        <v>12.3</v>
      </c>
      <c r="E13" s="28">
        <f t="shared" si="0"/>
        <v>10</v>
      </c>
    </row>
    <row r="14" spans="2:5" ht="15.75" x14ac:dyDescent="0.25">
      <c r="B14" s="27" t="s">
        <v>14</v>
      </c>
      <c r="C14" s="5" t="s">
        <v>18</v>
      </c>
      <c r="D14" s="7">
        <v>11.34</v>
      </c>
      <c r="E14" s="28">
        <f t="shared" si="0"/>
        <v>5</v>
      </c>
    </row>
    <row r="15" spans="2:5" ht="15.75" x14ac:dyDescent="0.25">
      <c r="B15" s="27" t="s">
        <v>15</v>
      </c>
      <c r="C15" s="5" t="s">
        <v>19</v>
      </c>
      <c r="D15" s="7">
        <v>14.3</v>
      </c>
      <c r="E15" s="28">
        <f t="shared" si="0"/>
        <v>16</v>
      </c>
    </row>
    <row r="16" spans="2:5" ht="15.75" x14ac:dyDescent="0.25">
      <c r="B16" s="27" t="s">
        <v>16</v>
      </c>
      <c r="C16" s="5" t="s">
        <v>19</v>
      </c>
      <c r="D16" s="7">
        <v>13.6</v>
      </c>
      <c r="E16" s="28">
        <f t="shared" si="0"/>
        <v>14</v>
      </c>
    </row>
    <row r="17" spans="2:7" ht="15.75" x14ac:dyDescent="0.25">
      <c r="B17" s="27" t="s">
        <v>28</v>
      </c>
      <c r="C17" s="5" t="s">
        <v>19</v>
      </c>
      <c r="D17" s="7">
        <v>13.9</v>
      </c>
      <c r="E17" s="28">
        <f t="shared" si="0"/>
        <v>15</v>
      </c>
    </row>
    <row r="18" spans="2:7" ht="15.75" x14ac:dyDescent="0.25">
      <c r="B18" s="27" t="s">
        <v>29</v>
      </c>
      <c r="C18" s="5" t="s">
        <v>19</v>
      </c>
      <c r="D18" s="7">
        <v>12.1</v>
      </c>
      <c r="E18" s="28">
        <f t="shared" si="0"/>
        <v>9</v>
      </c>
    </row>
    <row r="19" spans="2:7" ht="15.75" x14ac:dyDescent="0.25">
      <c r="B19" s="32" t="s">
        <v>30</v>
      </c>
      <c r="C19" s="33" t="s">
        <v>19</v>
      </c>
      <c r="D19" s="34">
        <v>11.48</v>
      </c>
      <c r="E19" s="35">
        <f t="shared" si="0"/>
        <v>6</v>
      </c>
    </row>
    <row r="20" spans="2:7" ht="15.75" x14ac:dyDescent="0.25">
      <c r="B20" s="36" t="s">
        <v>32</v>
      </c>
      <c r="C20" s="37">
        <f>SUBTOTAL(103,Таблица18[Команды])</f>
        <v>16</v>
      </c>
      <c r="D20" s="39">
        <f>SUBTOTAL(101,Таблица18[Время, сек])</f>
        <v>12.070625</v>
      </c>
      <c r="E20" s="38">
        <f>SUBTOTAL(109,Таблица18[Место в личном зачёте])</f>
        <v>135</v>
      </c>
    </row>
    <row r="21" spans="2:7" ht="16.5" thickBot="1" x14ac:dyDescent="0.3">
      <c r="B21" s="18" t="s">
        <v>20</v>
      </c>
      <c r="C21" s="18"/>
      <c r="D21" s="18"/>
      <c r="E21" s="18"/>
      <c r="F21" s="18"/>
      <c r="G21" s="18"/>
    </row>
    <row r="22" spans="2:7" ht="42.75" customHeight="1" thickBot="1" x14ac:dyDescent="0.3">
      <c r="B22" s="8" t="s">
        <v>21</v>
      </c>
      <c r="C22" s="9" t="s">
        <v>22</v>
      </c>
      <c r="D22" s="9" t="s">
        <v>23</v>
      </c>
      <c r="E22" s="19" t="s">
        <v>24</v>
      </c>
      <c r="F22" s="8" t="s">
        <v>26</v>
      </c>
      <c r="G22" s="10" t="s">
        <v>25</v>
      </c>
    </row>
    <row r="23" spans="2:7" ht="15.75" x14ac:dyDescent="0.25">
      <c r="B23" s="11" t="s">
        <v>17</v>
      </c>
      <c r="C23" s="15">
        <f>COUNTIF($B$4:$C$19,"команда 1")</f>
        <v>5</v>
      </c>
      <c r="D23" s="21">
        <f>MAX(D4:D8)</f>
        <v>12.5</v>
      </c>
      <c r="E23" s="22">
        <f>MIN(D4:D8)</f>
        <v>10.1</v>
      </c>
      <c r="F23" s="23">
        <f>AVERAGE(D23:E23)</f>
        <v>11.3</v>
      </c>
      <c r="G23" s="20">
        <f>RANK(F23,$F$23:$F$25,1)</f>
        <v>1</v>
      </c>
    </row>
    <row r="24" spans="2:7" ht="15.75" x14ac:dyDescent="0.25">
      <c r="B24" s="12" t="s">
        <v>18</v>
      </c>
      <c r="C24" s="15">
        <f>COUNTIF($B$4:$C$19,"команда 2")</f>
        <v>6</v>
      </c>
      <c r="D24" s="21">
        <f>MAX(D9:D14)</f>
        <v>12.8</v>
      </c>
      <c r="E24" s="22">
        <f>MIN(D9:D14)</f>
        <v>11.11</v>
      </c>
      <c r="F24" s="23">
        <f t="shared" ref="F24:F25" si="1">AVERAGE(D24:E24)</f>
        <v>11.955</v>
      </c>
      <c r="G24" s="20">
        <f>RANK(F24,$F$23:$F$25,1)</f>
        <v>2</v>
      </c>
    </row>
    <row r="25" spans="2:7" ht="16.5" thickBot="1" x14ac:dyDescent="0.3">
      <c r="B25" s="13" t="s">
        <v>19</v>
      </c>
      <c r="C25" s="15">
        <f>COUNTIF($B$4:$C$19,"команда 3")</f>
        <v>5</v>
      </c>
      <c r="D25" s="21">
        <f>MAX(D15:D19)</f>
        <v>14.3</v>
      </c>
      <c r="E25" s="22">
        <f>MIN(D15:D19)</f>
        <v>11.48</v>
      </c>
      <c r="F25" s="23">
        <f t="shared" si="1"/>
        <v>12.89</v>
      </c>
      <c r="G25" s="20">
        <f>RANK(F25,$F$23:$F$25,1)</f>
        <v>3</v>
      </c>
    </row>
    <row r="26" spans="2:7" ht="16.5" thickBot="1" x14ac:dyDescent="0.3">
      <c r="B26" s="14" t="s">
        <v>27</v>
      </c>
      <c r="C26" s="16">
        <f>SUM(C23:C25)</f>
        <v>16</v>
      </c>
      <c r="D26" s="25">
        <f>SUM(D23:D25)</f>
        <v>39.6</v>
      </c>
      <c r="E26" s="26">
        <f>SUM(E23:E25)</f>
        <v>32.69</v>
      </c>
      <c r="F26" s="24">
        <f>SUM(F23:F25)</f>
        <v>36.145000000000003</v>
      </c>
      <c r="G26" s="17"/>
    </row>
  </sheetData>
  <mergeCells count="2">
    <mergeCell ref="B1:E1"/>
    <mergeCell ref="B21:G21"/>
  </mergeCells>
  <conditionalFormatting sqref="C4:C19">
    <cfRule type="cellIs" dxfId="14" priority="3" operator="equal">
      <formula>"команда 3"</formula>
    </cfRule>
    <cfRule type="cellIs" dxfId="13" priority="4" operator="equal">
      <formula>"команда 2"</formula>
    </cfRule>
  </conditionalFormatting>
  <conditionalFormatting sqref="C4:E4 C5:D8 E5:E19">
    <cfRule type="cellIs" dxfId="12" priority="2" operator="equal">
      <formula>"команда 1"</formula>
    </cfRule>
  </conditionalFormatting>
  <conditionalFormatting sqref="C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Соревнования</vt:lpstr>
      <vt:lpstr>Таблица</vt:lpstr>
      <vt:lpstr>Сортировка по бегу</vt:lpstr>
      <vt:lpstr>Результаты команды 1</vt:lpstr>
      <vt:lpstr>Результаты команды 2</vt:lpstr>
      <vt:lpstr>Результаты команды 3</vt:lpstr>
      <vt:lpstr>3ое силь-их спорт-нов по бегу</vt:lpstr>
      <vt:lpstr>подведение итогов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Lesyona</dc:creator>
  <cp:lastModifiedBy>Lesyona</cp:lastModifiedBy>
  <dcterms:created xsi:type="dcterms:W3CDTF">2024-06-22T11:19:42Z</dcterms:created>
  <dcterms:modified xsi:type="dcterms:W3CDTF">2024-06-22T12:27:52Z</dcterms:modified>
</cp:coreProperties>
</file>